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T72" i="1" l="1"/>
  <c r="T71" i="1"/>
  <c r="T70" i="1"/>
  <c r="T69" i="1"/>
  <c r="E69" i="1" s="1"/>
  <c r="T68" i="1"/>
  <c r="D68" i="1" s="1"/>
  <c r="T67" i="1"/>
  <c r="T66" i="1"/>
  <c r="T65" i="1"/>
  <c r="E65" i="1" s="1"/>
  <c r="T64" i="1"/>
  <c r="D64" i="1" s="1"/>
  <c r="T63" i="1"/>
  <c r="T62" i="1"/>
  <c r="T61" i="1"/>
  <c r="T60" i="1"/>
  <c r="T59" i="1"/>
  <c r="T58" i="1"/>
  <c r="E58" i="1" s="1"/>
  <c r="T57" i="1"/>
  <c r="T56" i="1"/>
  <c r="T55" i="1"/>
  <c r="T54" i="1"/>
  <c r="T53" i="1"/>
  <c r="D53" i="1" s="1"/>
  <c r="T52" i="1"/>
  <c r="E52" i="1" s="1"/>
  <c r="T51" i="1"/>
  <c r="D51" i="1" s="1"/>
  <c r="T50" i="1"/>
  <c r="T49" i="1"/>
  <c r="T48" i="1"/>
  <c r="T47" i="1"/>
  <c r="T46" i="1"/>
  <c r="T45" i="1"/>
  <c r="T44" i="1"/>
  <c r="E44" i="1" s="1"/>
  <c r="T43" i="1"/>
  <c r="D43" i="1" s="1"/>
  <c r="T42" i="1"/>
  <c r="T41" i="1"/>
  <c r="T40" i="1"/>
  <c r="T39" i="1"/>
  <c r="T38" i="1"/>
  <c r="T37" i="1"/>
  <c r="T36" i="1"/>
  <c r="T35" i="1"/>
  <c r="T34" i="1"/>
  <c r="T33" i="1"/>
  <c r="T32" i="1"/>
  <c r="E32" i="1" s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D65" i="1" l="1"/>
  <c r="E53" i="1"/>
  <c r="E64" i="1"/>
  <c r="D69" i="1"/>
  <c r="D58" i="1"/>
  <c r="E51" i="1"/>
  <c r="E68" i="1"/>
  <c r="E43" i="1"/>
  <c r="D32" i="1"/>
  <c r="D52" i="1"/>
  <c r="D44" i="1"/>
  <c r="T14" i="1" l="1"/>
  <c r="E66" i="1" l="1"/>
  <c r="M66" i="1" s="1"/>
  <c r="Q66" i="1" s="1"/>
  <c r="D66" i="1"/>
  <c r="L66" i="1" s="1"/>
  <c r="P66" i="1" s="1"/>
  <c r="E63" i="1"/>
  <c r="M63" i="1" s="1"/>
  <c r="Q63" i="1" s="1"/>
  <c r="D63" i="1"/>
  <c r="L63" i="1" s="1"/>
  <c r="P63" i="1" s="1"/>
  <c r="E62" i="1"/>
  <c r="M62" i="1" s="1"/>
  <c r="Q62" i="1" s="1"/>
  <c r="D62" i="1"/>
  <c r="L62" i="1" s="1"/>
  <c r="P62" i="1" s="1"/>
  <c r="E60" i="1"/>
  <c r="D60" i="1"/>
  <c r="E59" i="1"/>
  <c r="D59" i="1"/>
  <c r="E50" i="1"/>
  <c r="M50" i="1" s="1"/>
  <c r="Q50" i="1" s="1"/>
  <c r="D50" i="1"/>
  <c r="L50" i="1" s="1"/>
  <c r="P50" i="1" s="1"/>
  <c r="E49" i="1"/>
  <c r="M49" i="1" s="1"/>
  <c r="Q49" i="1" s="1"/>
  <c r="D49" i="1"/>
  <c r="L49" i="1" s="1"/>
  <c r="P49" i="1" s="1"/>
  <c r="E48" i="1"/>
  <c r="D48" i="1"/>
  <c r="L48" i="1" s="1"/>
  <c r="P48" i="1" s="1"/>
  <c r="E42" i="1"/>
  <c r="M42" i="1" s="1"/>
  <c r="Q42" i="1" s="1"/>
  <c r="D42" i="1"/>
  <c r="L42" i="1" s="1"/>
  <c r="P42" i="1" s="1"/>
  <c r="E41" i="1"/>
  <c r="M41" i="1" s="1"/>
  <c r="Q41" i="1" s="1"/>
  <c r="D41" i="1"/>
  <c r="L41" i="1" s="1"/>
  <c r="P41" i="1" s="1"/>
  <c r="E40" i="1"/>
  <c r="M40" i="1" s="1"/>
  <c r="Q40" i="1" s="1"/>
  <c r="D40" i="1"/>
  <c r="L40" i="1" s="1"/>
  <c r="P40" i="1" s="1"/>
  <c r="E39" i="1"/>
  <c r="M39" i="1" s="1"/>
  <c r="Q39" i="1" s="1"/>
  <c r="D39" i="1"/>
  <c r="L39" i="1" s="1"/>
  <c r="P39" i="1" s="1"/>
  <c r="E38" i="1"/>
  <c r="M38" i="1" s="1"/>
  <c r="Q38" i="1" s="1"/>
  <c r="D38" i="1"/>
  <c r="L38" i="1" s="1"/>
  <c r="P38" i="1" s="1"/>
  <c r="E37" i="1"/>
  <c r="M37" i="1" s="1"/>
  <c r="D37" i="1"/>
  <c r="L37" i="1" s="1"/>
  <c r="E31" i="1"/>
  <c r="M31" i="1" s="1"/>
  <c r="Q31" i="1" s="1"/>
  <c r="D31" i="1"/>
  <c r="L31" i="1" s="1"/>
  <c r="P31" i="1" s="1"/>
  <c r="E30" i="1"/>
  <c r="M30" i="1" s="1"/>
  <c r="Q30" i="1" s="1"/>
  <c r="D30" i="1"/>
  <c r="L30" i="1" s="1"/>
  <c r="P30" i="1" s="1"/>
  <c r="E29" i="1"/>
  <c r="M29" i="1" s="1"/>
  <c r="Q29" i="1" s="1"/>
  <c r="D29" i="1"/>
  <c r="L29" i="1" s="1"/>
  <c r="P29" i="1" s="1"/>
  <c r="E28" i="1"/>
  <c r="M28" i="1" s="1"/>
  <c r="Q28" i="1" s="1"/>
  <c r="D28" i="1"/>
  <c r="L28" i="1" s="1"/>
  <c r="P28" i="1" s="1"/>
  <c r="D27" i="1"/>
  <c r="L27" i="1" s="1"/>
  <c r="P27" i="1" s="1"/>
  <c r="E27" i="1"/>
  <c r="M27" i="1" s="1"/>
  <c r="Q27" i="1" s="1"/>
  <c r="E26" i="1"/>
  <c r="M26" i="1" s="1"/>
  <c r="Q26" i="1" s="1"/>
  <c r="D26" i="1"/>
  <c r="L26" i="1" s="1"/>
  <c r="P26" i="1" s="1"/>
  <c r="E25" i="1"/>
  <c r="M25" i="1" s="1"/>
  <c r="Q25" i="1" s="1"/>
  <c r="D25" i="1"/>
  <c r="L25" i="1" s="1"/>
  <c r="P25" i="1" s="1"/>
  <c r="E24" i="1"/>
  <c r="M24" i="1" s="1"/>
  <c r="Q24" i="1" s="1"/>
  <c r="D24" i="1"/>
  <c r="L24" i="1" s="1"/>
  <c r="P24" i="1" s="1"/>
  <c r="E20" i="1"/>
  <c r="M20" i="1" s="1"/>
  <c r="Q20" i="1" s="1"/>
  <c r="D20" i="1"/>
  <c r="L20" i="1" s="1"/>
  <c r="P20" i="1" s="1"/>
  <c r="E19" i="1"/>
  <c r="M19" i="1" s="1"/>
  <c r="Q19" i="1" s="1"/>
  <c r="D19" i="1"/>
  <c r="L19" i="1" s="1"/>
  <c r="P19" i="1" s="1"/>
  <c r="D18" i="1"/>
  <c r="L18" i="1" s="1"/>
  <c r="P18" i="1" s="1"/>
  <c r="E18" i="1"/>
  <c r="M18" i="1" s="1"/>
  <c r="Q18" i="1" s="1"/>
  <c r="E17" i="1"/>
  <c r="M17" i="1" s="1"/>
  <c r="Q17" i="1" s="1"/>
  <c r="D17" i="1"/>
  <c r="L17" i="1" s="1"/>
  <c r="P17" i="1" s="1"/>
  <c r="E16" i="1"/>
  <c r="M16" i="1" s="1"/>
  <c r="Q16" i="1" s="1"/>
  <c r="D16" i="1"/>
  <c r="E15" i="1"/>
  <c r="M15" i="1" s="1"/>
  <c r="Q15" i="1" s="1"/>
  <c r="D15" i="1"/>
  <c r="L15" i="1" s="1"/>
  <c r="P15" i="1" s="1"/>
  <c r="E14" i="1"/>
  <c r="M14" i="1" s="1"/>
  <c r="D14" i="1"/>
  <c r="L14" i="1" s="1"/>
  <c r="P14" i="1" s="1"/>
  <c r="M69" i="1"/>
  <c r="Q69" i="1" s="1"/>
  <c r="L69" i="1"/>
  <c r="P69" i="1" s="1"/>
  <c r="M68" i="1"/>
  <c r="Q68" i="1" s="1"/>
  <c r="L68" i="1"/>
  <c r="P68" i="1" s="1"/>
  <c r="O67" i="1"/>
  <c r="N67" i="1"/>
  <c r="K67" i="1"/>
  <c r="J67" i="1"/>
  <c r="I67" i="1"/>
  <c r="H67" i="1"/>
  <c r="G67" i="1"/>
  <c r="F67" i="1"/>
  <c r="E67" i="1"/>
  <c r="D67" i="1"/>
  <c r="M65" i="1"/>
  <c r="Q65" i="1" s="1"/>
  <c r="L65" i="1"/>
  <c r="P65" i="1" s="1"/>
  <c r="M64" i="1"/>
  <c r="Q64" i="1" s="1"/>
  <c r="L64" i="1"/>
  <c r="P64" i="1" s="1"/>
  <c r="O61" i="1"/>
  <c r="N61" i="1"/>
  <c r="K61" i="1"/>
  <c r="J61" i="1"/>
  <c r="I61" i="1"/>
  <c r="H61" i="1"/>
  <c r="G61" i="1"/>
  <c r="F61" i="1"/>
  <c r="O57" i="1"/>
  <c r="N57" i="1"/>
  <c r="K57" i="1"/>
  <c r="J57" i="1"/>
  <c r="G57" i="1"/>
  <c r="F57" i="1"/>
  <c r="M53" i="1"/>
  <c r="Q53" i="1" s="1"/>
  <c r="L53" i="1"/>
  <c r="P53" i="1" s="1"/>
  <c r="M52" i="1"/>
  <c r="Q52" i="1" s="1"/>
  <c r="L52" i="1"/>
  <c r="P52" i="1" s="1"/>
  <c r="M51" i="1"/>
  <c r="Q51" i="1" s="1"/>
  <c r="L51" i="1"/>
  <c r="P51" i="1" s="1"/>
  <c r="O47" i="1"/>
  <c r="N47" i="1"/>
  <c r="K47" i="1"/>
  <c r="J47" i="1"/>
  <c r="I47" i="1"/>
  <c r="H47" i="1"/>
  <c r="G47" i="1"/>
  <c r="F47" i="1"/>
  <c r="M44" i="1"/>
  <c r="Q44" i="1" s="1"/>
  <c r="L44" i="1"/>
  <c r="P44" i="1" s="1"/>
  <c r="M43" i="1"/>
  <c r="Q43" i="1" s="1"/>
  <c r="L43" i="1"/>
  <c r="P43" i="1" s="1"/>
  <c r="O36" i="1"/>
  <c r="N36" i="1"/>
  <c r="K36" i="1"/>
  <c r="J36" i="1"/>
  <c r="I36" i="1"/>
  <c r="H36" i="1"/>
  <c r="G36" i="1"/>
  <c r="F36" i="1"/>
  <c r="M32" i="1"/>
  <c r="Q32" i="1" s="1"/>
  <c r="L32" i="1"/>
  <c r="P32" i="1" s="1"/>
  <c r="O23" i="1"/>
  <c r="N23" i="1"/>
  <c r="K23" i="1"/>
  <c r="J23" i="1"/>
  <c r="I23" i="1"/>
  <c r="H23" i="1"/>
  <c r="G23" i="1"/>
  <c r="F23" i="1"/>
  <c r="O13" i="1"/>
  <c r="N13" i="1"/>
  <c r="K13" i="1"/>
  <c r="J13" i="1"/>
  <c r="I13" i="1"/>
  <c r="H13" i="1"/>
  <c r="G13" i="1"/>
  <c r="F13" i="1"/>
  <c r="N72" i="1" l="1"/>
  <c r="F72" i="1"/>
  <c r="O72" i="1"/>
  <c r="J72" i="1"/>
  <c r="G72" i="1"/>
  <c r="K72" i="1"/>
  <c r="Q67" i="1"/>
  <c r="E57" i="1"/>
  <c r="E47" i="1"/>
  <c r="P67" i="1"/>
  <c r="E61" i="1"/>
  <c r="Q61" i="1"/>
  <c r="D47" i="1"/>
  <c r="M48" i="1"/>
  <c r="Q48" i="1" s="1"/>
  <c r="Q47" i="1" s="1"/>
  <c r="E23" i="1"/>
  <c r="D61" i="1"/>
  <c r="D57" i="1"/>
  <c r="D36" i="1"/>
  <c r="E36" i="1"/>
  <c r="M36" i="1"/>
  <c r="L36" i="1"/>
  <c r="P37" i="1"/>
  <c r="P36" i="1" s="1"/>
  <c r="D23" i="1"/>
  <c r="D13" i="1"/>
  <c r="L16" i="1"/>
  <c r="P16" i="1" s="1"/>
  <c r="P13" i="1" s="1"/>
  <c r="E13" i="1"/>
  <c r="Q14" i="1"/>
  <c r="Q13" i="1" s="1"/>
  <c r="M13" i="1"/>
  <c r="L67" i="1"/>
  <c r="M67" i="1"/>
  <c r="Q37" i="1"/>
  <c r="Q36" i="1" s="1"/>
  <c r="Q23" i="1"/>
  <c r="P47" i="1"/>
  <c r="P61" i="1"/>
  <c r="P23" i="1"/>
  <c r="L23" i="1"/>
  <c r="L47" i="1"/>
  <c r="L61" i="1"/>
  <c r="M23" i="1"/>
  <c r="M61" i="1"/>
  <c r="M47" i="1" l="1"/>
  <c r="E72" i="1"/>
  <c r="D72" i="1"/>
  <c r="L13" i="1"/>
  <c r="H57" i="1"/>
  <c r="H72" i="1"/>
  <c r="I57" i="1"/>
  <c r="I72" i="1"/>
  <c r="L59" i="1"/>
  <c r="P59" i="1" s="1"/>
  <c r="L60" i="1"/>
  <c r="P60" i="1" s="1"/>
  <c r="M60" i="1"/>
  <c r="Q60" i="1" s="1"/>
  <c r="M59" i="1"/>
  <c r="Q59" i="1" s="1"/>
  <c r="L58" i="1"/>
  <c r="P58" i="1" s="1"/>
  <c r="M58" i="1"/>
  <c r="Q58" i="1" s="1"/>
  <c r="Q57" i="1" s="1"/>
  <c r="Q72" i="1" s="1"/>
  <c r="L57" i="1" l="1"/>
  <c r="L72" i="1" s="1"/>
  <c r="P57" i="1"/>
  <c r="P72" i="1" s="1"/>
  <c r="M57" i="1"/>
  <c r="M72" i="1" s="1"/>
</calcChain>
</file>

<file path=xl/sharedStrings.xml><?xml version="1.0" encoding="utf-8"?>
<sst xmlns="http://schemas.openxmlformats.org/spreadsheetml/2006/main" count="130" uniqueCount="120">
  <si>
    <t>Bienes Muebles</t>
  </si>
  <si>
    <t>"Bajo protesta de decir verdad declaramos que los Estados Financieros y sus notas, son razonablemente correctos y son responsabilidad del emisor"</t>
  </si>
  <si>
    <t>Cuenta (3)</t>
  </si>
  <si>
    <t>1000</t>
  </si>
  <si>
    <t>2000</t>
  </si>
  <si>
    <t>1100</t>
  </si>
  <si>
    <t>Activo Circulante</t>
  </si>
  <si>
    <t>2100</t>
  </si>
  <si>
    <t>Pasivo Circulante</t>
  </si>
  <si>
    <t>1110</t>
  </si>
  <si>
    <t>Efectivo y Equivalentes</t>
  </si>
  <si>
    <t>2110</t>
  </si>
  <si>
    <t>Cuentas por Pagar a Corto Plazo</t>
  </si>
  <si>
    <t>1120</t>
  </si>
  <si>
    <t>Derechos a Recibir Efectivo o Equivalentes</t>
  </si>
  <si>
    <t>2120</t>
  </si>
  <si>
    <t>Documentos por Pagar a Corto Plazo</t>
  </si>
  <si>
    <t>2130</t>
  </si>
  <si>
    <t>Porción a Corto Plazo de la Deuda Pública a Largo Plazo</t>
  </si>
  <si>
    <t>1130</t>
  </si>
  <si>
    <t>Derechos a Recibir Bienes o Servicios</t>
  </si>
  <si>
    <t>2140</t>
  </si>
  <si>
    <t>1140</t>
  </si>
  <si>
    <t>2150</t>
  </si>
  <si>
    <t>Pasivos Diferidos a Corto Plazo</t>
  </si>
  <si>
    <t>2160</t>
  </si>
  <si>
    <t>1150</t>
  </si>
  <si>
    <t>Almacenes</t>
  </si>
  <si>
    <t>1160</t>
  </si>
  <si>
    <t>Estimación por Pérdida o Deterioro de Activos Circulantes</t>
  </si>
  <si>
    <t>2170</t>
  </si>
  <si>
    <t>Provisiones a Corto Plazo</t>
  </si>
  <si>
    <t>1190</t>
  </si>
  <si>
    <t>Otros Activos Circulantes</t>
  </si>
  <si>
    <t>2190</t>
  </si>
  <si>
    <t>Otros Pasivos a Corto Plazo</t>
  </si>
  <si>
    <t>1200</t>
  </si>
  <si>
    <t>Activo no Circulante</t>
  </si>
  <si>
    <t>1210</t>
  </si>
  <si>
    <t>Inversiones Financieras a Largo Plazo</t>
  </si>
  <si>
    <t>2200</t>
  </si>
  <si>
    <t>Pasivo no Circulante</t>
  </si>
  <si>
    <t>2210</t>
  </si>
  <si>
    <t>Cuentas por Pagar a Largo Plazo</t>
  </si>
  <si>
    <t>1220</t>
  </si>
  <si>
    <t>Derechos a Recibir Efectivo o Equivalentes a Largo Plazo</t>
  </si>
  <si>
    <t>2220</t>
  </si>
  <si>
    <t>Documentos por Pagar a Largo Plazo</t>
  </si>
  <si>
    <t>1230</t>
  </si>
  <si>
    <t>Bienes Inmuebles, Infraestructura y Construcciones en Proceso</t>
  </si>
  <si>
    <t>2230</t>
  </si>
  <si>
    <t>Deuda Pública a Largo Plazo</t>
  </si>
  <si>
    <t>2240</t>
  </si>
  <si>
    <t>Pasivos Diferidos a Largo Plazo</t>
  </si>
  <si>
    <t>1240</t>
  </si>
  <si>
    <t>2250</t>
  </si>
  <si>
    <t>1250</t>
  </si>
  <si>
    <t>Activos Intangibles</t>
  </si>
  <si>
    <t>2260</t>
  </si>
  <si>
    <t>Provisiones a Largo Plazo</t>
  </si>
  <si>
    <t>1260</t>
  </si>
  <si>
    <t xml:space="preserve">Depreciación, Deterioro y Amortización Acumulada de Bienes </t>
  </si>
  <si>
    <t>3000</t>
  </si>
  <si>
    <t>3100</t>
  </si>
  <si>
    <t>3110</t>
  </si>
  <si>
    <t>Aportaciones</t>
  </si>
  <si>
    <t>1270</t>
  </si>
  <si>
    <t>Activos Diferidos</t>
  </si>
  <si>
    <t>3120</t>
  </si>
  <si>
    <t>Donaciones de Capital</t>
  </si>
  <si>
    <t>3130</t>
  </si>
  <si>
    <t>3200</t>
  </si>
  <si>
    <t>3210</t>
  </si>
  <si>
    <t>Resultados del Ejercicio: (Ahorro/Desahorro)</t>
  </si>
  <si>
    <t>1280</t>
  </si>
  <si>
    <t>Estimación por Pérdida o Deterioro de Activos no Circulantes</t>
  </si>
  <si>
    <t>3220</t>
  </si>
  <si>
    <t>Resultados de Ejercicios Anteriores</t>
  </si>
  <si>
    <t>3230</t>
  </si>
  <si>
    <t>1290</t>
  </si>
  <si>
    <t>Otros Activos no Circulantes</t>
  </si>
  <si>
    <t>3240</t>
  </si>
  <si>
    <t>3250</t>
  </si>
  <si>
    <t>Rectificaciones de Resultados de Ejercicios Anteriores</t>
  </si>
  <si>
    <t>3300</t>
  </si>
  <si>
    <t>3310</t>
  </si>
  <si>
    <t>Resultado por Posición Monetaria</t>
  </si>
  <si>
    <t>3320</t>
  </si>
  <si>
    <t>Resultado por Tenencia de Activos no Monetarios</t>
  </si>
  <si>
    <t>Activo</t>
  </si>
  <si>
    <t>Inventario</t>
  </si>
  <si>
    <t>Pasivo</t>
  </si>
  <si>
    <t xml:space="preserve">Títulos y Valores  a Corto Plazo </t>
  </si>
  <si>
    <t>Fondos y Bienes de Terceros en Garantía y / o en Administración a Largo Plazo</t>
  </si>
  <si>
    <t xml:space="preserve">Hacienda Pública / Patrimonio </t>
  </si>
  <si>
    <t>Hacienda Pública / Patrimonio Contribuido</t>
  </si>
  <si>
    <t>Actualización de la Hacienda Pública / Patrimonio</t>
  </si>
  <si>
    <t>Hacienda Pública / Patrimonio Generado</t>
  </si>
  <si>
    <t xml:space="preserve">Revalúos </t>
  </si>
  <si>
    <t xml:space="preserve">Reservas </t>
  </si>
  <si>
    <t>Exceso o Insuficiencia en la Actualización de la Hacienda Pública / Patrimonio</t>
  </si>
  <si>
    <t>Estado de Cambios en la Situación Financiera Consolidado</t>
  </si>
  <si>
    <r>
      <t xml:space="preserve">Nombre de la Cuenta </t>
    </r>
    <r>
      <rPr>
        <sz val="7"/>
        <rFont val="Arial"/>
        <family val="2"/>
      </rPr>
      <t>(4)</t>
    </r>
  </si>
  <si>
    <t>Municipio</t>
  </si>
  <si>
    <t>DIF</t>
  </si>
  <si>
    <t>ODAS</t>
  </si>
  <si>
    <t>Instituto del Deporte</t>
  </si>
  <si>
    <r>
      <t xml:space="preserve">Sumatoria 
</t>
    </r>
    <r>
      <rPr>
        <sz val="7"/>
        <rFont val="Arial"/>
        <family val="2"/>
      </rPr>
      <t>(7)</t>
    </r>
  </si>
  <si>
    <r>
      <t xml:space="preserve">Eliminación 
</t>
    </r>
    <r>
      <rPr>
        <sz val="7"/>
        <rFont val="Arial"/>
        <family val="2"/>
      </rPr>
      <t>(8)</t>
    </r>
  </si>
  <si>
    <r>
      <t xml:space="preserve">Consolidación
</t>
    </r>
    <r>
      <rPr>
        <sz val="7"/>
        <rFont val="Arial"/>
        <family val="2"/>
      </rPr>
      <t>(9)</t>
    </r>
  </si>
  <si>
    <r>
      <t xml:space="preserve">Origen 
</t>
    </r>
    <r>
      <rPr>
        <sz val="7"/>
        <rFont val="Arial"/>
        <family val="2"/>
      </rPr>
      <t>(5)</t>
    </r>
  </si>
  <si>
    <r>
      <t xml:space="preserve">Aplicación 
</t>
    </r>
    <r>
      <rPr>
        <sz val="7"/>
        <rFont val="Arial"/>
        <family val="2"/>
      </rPr>
      <t>(6)</t>
    </r>
  </si>
  <si>
    <t>Origen</t>
  </si>
  <si>
    <t>Aplicación</t>
  </si>
  <si>
    <t>Fondos y Bienes de Terceros en Garantía  y/o Administración a Corto Plazo</t>
  </si>
  <si>
    <r>
      <rPr>
        <b/>
        <sz val="6.5"/>
        <rFont val="Arial"/>
        <family val="2"/>
      </rPr>
      <t>Total</t>
    </r>
    <r>
      <rPr>
        <sz val="6.5"/>
        <rFont val="Arial"/>
        <family val="2"/>
      </rPr>
      <t xml:space="preserve"> (10)</t>
    </r>
  </si>
  <si>
    <t>(pesos)</t>
  </si>
  <si>
    <t>Cuenta Pública 2019</t>
  </si>
  <si>
    <t xml:space="preserve"> Del 1 de Enero al 31 de Diciembre de 2019 (2)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</si>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</sst>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/>
      <right style="thin">
        <color indexed="55"/>
      </right>
      <top style="double">
        <color indexed="64"/>
      </top>
      <bottom/>
      <diagonal/>
    </border>
    <border>
      <left style="double">
        <color indexed="64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indexed="64"/>
      </top>
      <bottom/>
      <diagonal/>
    </border>
    <border>
      <left style="thin">
        <color theme="0" tint="-0.34998626667073579"/>
      </left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 style="thin">
        <color indexed="55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indexed="64"/>
      </right>
      <top/>
      <bottom style="thin">
        <color theme="0" tint="-0.34998626667073579"/>
      </bottom>
      <diagonal/>
    </border>
    <border>
      <left style="double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uble">
        <color indexed="64"/>
      </right>
      <top style="thin">
        <color theme="0" tint="-0.34998626667073579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/>
      <diagonal/>
    </border>
    <border>
      <left style="double">
        <color auto="1"/>
      </left>
      <right style="thin">
        <color theme="0" tint="-0.34998626667073579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3">
    <xf numFmtId="0" fontId="0" fillId="0" borderId="0" xfId="0"/>
    <xf numFmtId="0" fontId="2" fillId="0" borderId="7" xfId="2" applyBorder="1"/>
    <xf numFmtId="0" fontId="4" fillId="0" borderId="0" xfId="2" applyFont="1" applyAlignment="1">
      <alignment vertical="center"/>
    </xf>
    <xf numFmtId="0" fontId="2" fillId="0" borderId="1" xfId="2" applyBorder="1"/>
    <xf numFmtId="49" fontId="7" fillId="0" borderId="4" xfId="2" applyNumberFormat="1" applyFont="1" applyBorder="1" applyAlignment="1">
      <alignment horizontal="center"/>
    </xf>
    <xf numFmtId="49" fontId="7" fillId="0" borderId="6" xfId="2" applyNumberFormat="1" applyFont="1" applyBorder="1" applyAlignment="1">
      <alignment horizontal="center"/>
    </xf>
    <xf numFmtId="0" fontId="3" fillId="0" borderId="4" xfId="2" applyFont="1" applyBorder="1"/>
    <xf numFmtId="0" fontId="2" fillId="0" borderId="0" xfId="2"/>
    <xf numFmtId="0" fontId="2" fillId="0" borderId="5" xfId="2" applyBorder="1"/>
    <xf numFmtId="0" fontId="2" fillId="0" borderId="0" xfId="2" applyAlignment="1">
      <alignment horizontal="center"/>
    </xf>
    <xf numFmtId="0" fontId="2" fillId="0" borderId="0" xfId="2" applyProtection="1">
      <protection locked="0"/>
    </xf>
    <xf numFmtId="0" fontId="3" fillId="0" borderId="5" xfId="2" applyFont="1" applyBorder="1" applyAlignment="1" applyProtection="1">
      <alignment horizontal="right" vertical="top"/>
      <protection locked="0"/>
    </xf>
    <xf numFmtId="0" fontId="2" fillId="0" borderId="6" xfId="2" applyBorder="1" applyProtection="1">
      <protection locked="0"/>
    </xf>
    <xf numFmtId="0" fontId="2" fillId="0" borderId="7" xfId="2" applyBorder="1" applyProtection="1">
      <protection locked="0"/>
    </xf>
    <xf numFmtId="0" fontId="2" fillId="0" borderId="8" xfId="2" applyBorder="1" applyProtection="1">
      <protection locked="0"/>
    </xf>
    <xf numFmtId="0" fontId="5" fillId="0" borderId="0" xfId="2" applyFont="1" applyAlignment="1">
      <alignment horizontal="center" vertical="center"/>
    </xf>
    <xf numFmtId="3" fontId="4" fillId="0" borderId="0" xfId="2" applyNumberFormat="1" applyFont="1"/>
    <xf numFmtId="1" fontId="5" fillId="0" borderId="24" xfId="2" applyNumberFormat="1" applyFont="1" applyBorder="1" applyAlignment="1">
      <alignment horizontal="center" vertical="center" wrapText="1"/>
    </xf>
    <xf numFmtId="1" fontId="5" fillId="0" borderId="10" xfId="2" applyNumberFormat="1" applyFont="1" applyBorder="1" applyAlignment="1">
      <alignment horizontal="center" vertical="center" wrapText="1"/>
    </xf>
    <xf numFmtId="1" fontId="5" fillId="0" borderId="24" xfId="2" applyNumberFormat="1" applyFont="1" applyBorder="1" applyAlignment="1">
      <alignment horizontal="center" vertical="center"/>
    </xf>
    <xf numFmtId="1" fontId="5" fillId="0" borderId="10" xfId="2" applyNumberFormat="1" applyFont="1" applyBorder="1" applyAlignment="1">
      <alignment horizontal="center" vertical="center"/>
    </xf>
    <xf numFmtId="1" fontId="5" fillId="0" borderId="25" xfId="2" applyNumberFormat="1" applyFont="1" applyBorder="1" applyAlignment="1">
      <alignment horizontal="center" vertical="center"/>
    </xf>
    <xf numFmtId="0" fontId="4" fillId="0" borderId="20" xfId="2" applyFont="1" applyBorder="1" applyAlignment="1">
      <alignment horizontal="left" vertical="center" indent="1"/>
    </xf>
    <xf numFmtId="0" fontId="0" fillId="0" borderId="20" xfId="0" applyBorder="1"/>
    <xf numFmtId="0" fontId="0" fillId="0" borderId="11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43" fontId="0" fillId="3" borderId="34" xfId="1" applyFont="1" applyFill="1" applyBorder="1"/>
    <xf numFmtId="43" fontId="0" fillId="3" borderId="35" xfId="1" applyFont="1" applyFill="1" applyBorder="1"/>
    <xf numFmtId="43" fontId="0" fillId="3" borderId="36" xfId="1" applyFont="1" applyFill="1" applyBorder="1"/>
    <xf numFmtId="43" fontId="0" fillId="0" borderId="39" xfId="1" applyFont="1" applyBorder="1" applyProtection="1">
      <protection locked="0"/>
    </xf>
    <xf numFmtId="43" fontId="0" fillId="0" borderId="31" xfId="1" applyFont="1" applyBorder="1" applyProtection="1">
      <protection locked="0"/>
    </xf>
    <xf numFmtId="43" fontId="0" fillId="3" borderId="31" xfId="1" applyFont="1" applyFill="1" applyBorder="1"/>
    <xf numFmtId="43" fontId="0" fillId="0" borderId="40" xfId="1" applyFont="1" applyBorder="1" applyProtection="1">
      <protection locked="0"/>
    </xf>
    <xf numFmtId="43" fontId="0" fillId="0" borderId="34" xfId="1" applyFont="1" applyBorder="1" applyProtection="1">
      <protection locked="0"/>
    </xf>
    <xf numFmtId="43" fontId="0" fillId="0" borderId="35" xfId="1" applyFont="1" applyBorder="1" applyProtection="1">
      <protection locked="0"/>
    </xf>
    <xf numFmtId="0" fontId="0" fillId="0" borderId="43" xfId="0" applyBorder="1"/>
    <xf numFmtId="0" fontId="0" fillId="0" borderId="16" xfId="0" applyBorder="1"/>
    <xf numFmtId="0" fontId="0" fillId="0" borderId="44" xfId="0" applyBorder="1"/>
    <xf numFmtId="43" fontId="0" fillId="0" borderId="45" xfId="1" applyFont="1" applyBorder="1"/>
    <xf numFmtId="0" fontId="0" fillId="0" borderId="38" xfId="0" applyBorder="1"/>
    <xf numFmtId="0" fontId="0" fillId="0" borderId="46" xfId="0" applyBorder="1"/>
    <xf numFmtId="43" fontId="0" fillId="0" borderId="32" xfId="1" applyFont="1" applyBorder="1"/>
    <xf numFmtId="43" fontId="0" fillId="3" borderId="41" xfId="1" applyFont="1" applyFill="1" applyBorder="1"/>
    <xf numFmtId="43" fontId="0" fillId="3" borderId="14" xfId="1" applyFont="1" applyFill="1" applyBorder="1"/>
    <xf numFmtId="43" fontId="0" fillId="0" borderId="41" xfId="1" applyFont="1" applyBorder="1" applyProtection="1">
      <protection locked="0"/>
    </xf>
    <xf numFmtId="43" fontId="0" fillId="0" borderId="14" xfId="1" applyFont="1" applyBorder="1" applyProtection="1">
      <protection locked="0"/>
    </xf>
    <xf numFmtId="0" fontId="0" fillId="0" borderId="42" xfId="0" applyBorder="1"/>
    <xf numFmtId="0" fontId="0" fillId="0" borderId="15" xfId="0" applyBorder="1"/>
    <xf numFmtId="0" fontId="0" fillId="0" borderId="28" xfId="0" applyBorder="1"/>
    <xf numFmtId="0" fontId="0" fillId="0" borderId="12" xfId="0" applyBorder="1"/>
    <xf numFmtId="0" fontId="0" fillId="0" borderId="48" xfId="0" applyBorder="1"/>
    <xf numFmtId="43" fontId="0" fillId="0" borderId="49" xfId="1" applyFont="1" applyBorder="1"/>
    <xf numFmtId="43" fontId="0" fillId="3" borderId="51" xfId="1" applyFont="1" applyFill="1" applyBorder="1"/>
    <xf numFmtId="43" fontId="0" fillId="3" borderId="52" xfId="1" applyFont="1" applyFill="1" applyBorder="1"/>
    <xf numFmtId="43" fontId="0" fillId="0" borderId="42" xfId="1" applyFont="1" applyBorder="1"/>
    <xf numFmtId="43" fontId="0" fillId="0" borderId="15" xfId="1" applyFont="1" applyBorder="1"/>
    <xf numFmtId="43" fontId="0" fillId="0" borderId="44" xfId="1" applyFont="1" applyBorder="1"/>
    <xf numFmtId="0" fontId="8" fillId="0" borderId="28" xfId="2" applyFont="1" applyBorder="1" applyAlignment="1">
      <alignment vertical="center"/>
    </xf>
    <xf numFmtId="0" fontId="0" fillId="0" borderId="45" xfId="0" applyBorder="1"/>
    <xf numFmtId="0" fontId="7" fillId="0" borderId="9" xfId="2" applyFont="1" applyBorder="1"/>
    <xf numFmtId="0" fontId="0" fillId="0" borderId="9" xfId="0" applyBorder="1"/>
    <xf numFmtId="0" fontId="0" fillId="0" borderId="18" xfId="0" applyBorder="1"/>
    <xf numFmtId="0" fontId="0" fillId="0" borderId="49" xfId="0" applyBorder="1"/>
    <xf numFmtId="0" fontId="7" fillId="0" borderId="54" xfId="2" applyFont="1" applyBorder="1"/>
    <xf numFmtId="0" fontId="7" fillId="0" borderId="55" xfId="2" applyFont="1" applyBorder="1" applyAlignment="1">
      <alignment horizontal="right" vertical="center"/>
    </xf>
    <xf numFmtId="43" fontId="0" fillId="3" borderId="55" xfId="1" applyFont="1" applyFill="1" applyBorder="1"/>
    <xf numFmtId="43" fontId="0" fillId="3" borderId="56" xfId="1" applyFont="1" applyFill="1" applyBorder="1"/>
    <xf numFmtId="43" fontId="0" fillId="0" borderId="39" xfId="1" applyFont="1" applyBorder="1" applyProtection="1">
      <protection locked="0"/>
    </xf>
    <xf numFmtId="43" fontId="0" fillId="0" borderId="31" xfId="1" applyFont="1" applyBorder="1" applyProtection="1">
      <protection locked="0"/>
    </xf>
    <xf numFmtId="43" fontId="0" fillId="0" borderId="41" xfId="1" applyFont="1" applyBorder="1" applyProtection="1">
      <protection locked="0"/>
    </xf>
    <xf numFmtId="49" fontId="11" fillId="2" borderId="4" xfId="2" applyNumberFormat="1" applyFont="1" applyFill="1" applyBorder="1" applyAlignment="1">
      <alignment horizontal="center"/>
    </xf>
    <xf numFmtId="0" fontId="11" fillId="2" borderId="28" xfId="2" applyFont="1" applyFill="1" applyBorder="1" applyAlignment="1">
      <alignment horizontal="left" vertical="center" indent="1"/>
    </xf>
    <xf numFmtId="49" fontId="11" fillId="3" borderId="33" xfId="2" applyNumberFormat="1" applyFont="1" applyFill="1" applyBorder="1" applyAlignment="1">
      <alignment horizontal="center"/>
    </xf>
    <xf numFmtId="0" fontId="11" fillId="3" borderId="34" xfId="2" applyFont="1" applyFill="1" applyBorder="1" applyAlignment="1">
      <alignment horizontal="left" vertical="center" indent="1"/>
    </xf>
    <xf numFmtId="49" fontId="12" fillId="0" borderId="37" xfId="2" applyNumberFormat="1" applyFont="1" applyBorder="1" applyAlignment="1">
      <alignment horizontal="center"/>
    </xf>
    <xf numFmtId="0" fontId="12" fillId="0" borderId="38" xfId="2" applyFont="1" applyBorder="1" applyAlignment="1">
      <alignment horizontal="left" vertical="center" indent="1"/>
    </xf>
    <xf numFmtId="49" fontId="12" fillId="0" borderId="13" xfId="2" applyNumberFormat="1" applyFont="1" applyBorder="1" applyAlignment="1">
      <alignment horizontal="center"/>
    </xf>
    <xf numFmtId="0" fontId="12" fillId="0" borderId="41" xfId="2" applyFont="1" applyBorder="1" applyAlignment="1">
      <alignment horizontal="left" vertical="center" indent="1"/>
    </xf>
    <xf numFmtId="49" fontId="12" fillId="0" borderId="13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left" vertical="center" wrapText="1" indent="1"/>
    </xf>
    <xf numFmtId="49" fontId="12" fillId="0" borderId="4" xfId="2" applyNumberFormat="1" applyFont="1" applyBorder="1" applyAlignment="1">
      <alignment horizontal="center"/>
    </xf>
    <xf numFmtId="0" fontId="12" fillId="0" borderId="42" xfId="2" applyFont="1" applyBorder="1" applyAlignment="1">
      <alignment horizontal="left" vertical="center" wrapText="1" indent="1"/>
    </xf>
    <xf numFmtId="49" fontId="11" fillId="0" borderId="4" xfId="2" applyNumberFormat="1" applyFont="1" applyBorder="1" applyAlignment="1">
      <alignment horizontal="center"/>
    </xf>
    <xf numFmtId="0" fontId="11" fillId="0" borderId="28" xfId="2" applyFont="1" applyBorder="1" applyAlignment="1">
      <alignment horizontal="left" vertical="center" indent="1"/>
    </xf>
    <xf numFmtId="49" fontId="11" fillId="3" borderId="47" xfId="2" applyNumberFormat="1" applyFont="1" applyFill="1" applyBorder="1" applyAlignment="1">
      <alignment horizontal="center"/>
    </xf>
    <xf numFmtId="0" fontId="11" fillId="3" borderId="41" xfId="2" applyFont="1" applyFill="1" applyBorder="1" applyAlignment="1">
      <alignment horizontal="left" vertical="center" indent="1"/>
    </xf>
    <xf numFmtId="0" fontId="12" fillId="0" borderId="42" xfId="2" applyFont="1" applyBorder="1" applyAlignment="1">
      <alignment horizontal="left" vertical="center" indent="1"/>
    </xf>
    <xf numFmtId="0" fontId="12" fillId="0" borderId="28" xfId="2" applyFont="1" applyBorder="1" applyAlignment="1">
      <alignment horizontal="left" vertical="center" indent="1"/>
    </xf>
    <xf numFmtId="49" fontId="11" fillId="3" borderId="50" xfId="2" applyNumberFormat="1" applyFont="1" applyFill="1" applyBorder="1" applyAlignment="1">
      <alignment horizontal="center"/>
    </xf>
    <xf numFmtId="0" fontId="11" fillId="3" borderId="51" xfId="2" applyFont="1" applyFill="1" applyBorder="1" applyAlignment="1">
      <alignment horizontal="left" vertical="center" indent="1"/>
    </xf>
    <xf numFmtId="0" fontId="13" fillId="0" borderId="42" xfId="2" applyFont="1" applyBorder="1" applyAlignment="1">
      <alignment vertical="center"/>
    </xf>
    <xf numFmtId="49" fontId="12" fillId="0" borderId="28" xfId="2" applyNumberFormat="1" applyFont="1" applyBorder="1" applyAlignment="1">
      <alignment horizontal="left" vertical="center" indent="1"/>
    </xf>
    <xf numFmtId="49" fontId="12" fillId="0" borderId="53" xfId="2" applyNumberFormat="1" applyFont="1" applyBorder="1" applyAlignment="1">
      <alignment horizontal="center"/>
    </xf>
    <xf numFmtId="49" fontId="12" fillId="0" borderId="4" xfId="2" applyNumberFormat="1" applyFont="1" applyBorder="1" applyAlignment="1">
      <alignment horizontal="center" vertical="center"/>
    </xf>
    <xf numFmtId="0" fontId="13" fillId="0" borderId="28" xfId="2" applyFont="1" applyBorder="1" applyAlignment="1">
      <alignment vertical="center"/>
    </xf>
    <xf numFmtId="49" fontId="12" fillId="0" borderId="17" xfId="2" applyNumberFormat="1" applyFont="1" applyBorder="1" applyAlignment="1">
      <alignment horizontal="center"/>
    </xf>
    <xf numFmtId="49" fontId="11" fillId="3" borderId="4" xfId="2" applyNumberFormat="1" applyFont="1" applyFill="1" applyBorder="1" applyAlignment="1">
      <alignment horizontal="center"/>
    </xf>
    <xf numFmtId="0" fontId="11" fillId="3" borderId="28" xfId="2" applyFont="1" applyFill="1" applyBorder="1" applyAlignment="1">
      <alignment horizontal="left" vertical="center" indent="1"/>
    </xf>
    <xf numFmtId="1" fontId="5" fillId="0" borderId="11" xfId="2" applyNumberFormat="1" applyFont="1" applyBorder="1" applyAlignment="1">
      <alignment horizontal="center" vertical="center" wrapText="1"/>
    </xf>
    <xf numFmtId="1" fontId="5" fillId="0" borderId="22" xfId="2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4" xfId="2" applyFont="1" applyBorder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" fontId="5" fillId="0" borderId="20" xfId="2" applyNumberFormat="1" applyFont="1" applyBorder="1" applyAlignment="1">
      <alignment horizontal="center" vertical="center"/>
    </xf>
    <xf numFmtId="1" fontId="5" fillId="0" borderId="11" xfId="2" applyNumberFormat="1" applyFont="1" applyBorder="1" applyAlignment="1">
      <alignment horizontal="center" vertical="center"/>
    </xf>
    <xf numFmtId="1" fontId="5" fillId="0" borderId="21" xfId="2" applyNumberFormat="1" applyFont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38100</xdr:colOff>
      <xdr:row>3</xdr:row>
      <xdr:rowOff>225456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0"/>
          <a:ext cx="628650" cy="625506"/>
        </a:xfrm>
        <a:prstGeom prst="rect">
          <a:avLst/>
        </a:prstGeom>
      </xdr:spPr>
    </xdr:pic>
    <xdr:clientData/>
  </xdr:twoCellAnchor>
  <xdr:twoCellAnchor>
    <xdr:from>
      <xdr:col>2</xdr:col>
      <xdr:colOff>714375</xdr:colOff>
      <xdr:row>4</xdr:row>
      <xdr:rowOff>238125</xdr:rowOff>
    </xdr:from>
    <xdr:to>
      <xdr:col>2</xdr:col>
      <xdr:colOff>3076575</xdr:colOff>
      <xdr:row>4</xdr:row>
      <xdr:rowOff>238125</xdr:rowOff>
    </xdr:to>
    <xdr:cxnSp macro="">
      <xdr:nvCxnSpPr>
        <xdr:cNvPr id="10" name="17 Conector recto">
          <a:extLst>
            <a:ext uri="{FF2B5EF4-FFF2-40B4-BE49-F238E27FC236}">
              <a16:creationId xmlns:a16="http://schemas.microsoft.com/office/drawing/2014/main" xmlns="" id="{D745B551-CC40-4128-9C8A-6AF4F3F15EDA}"/>
            </a:ext>
          </a:extLst>
        </xdr:cNvPr>
        <xdr:cNvCxnSpPr>
          <a:cxnSpLocks noChangeShapeType="1"/>
        </xdr:cNvCxnSpPr>
      </xdr:nvCxnSpPr>
      <xdr:spPr bwMode="auto">
        <a:xfrm>
          <a:off x="1495425" y="1076325"/>
          <a:ext cx="2362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75</xdr:row>
      <xdr:rowOff>0</xdr:rowOff>
    </xdr:from>
    <xdr:to>
      <xdr:col>14</xdr:col>
      <xdr:colOff>666750</xdr:colOff>
      <xdr:row>78</xdr:row>
      <xdr:rowOff>161925</xdr:rowOff>
    </xdr:to>
    <xdr:grpSp>
      <xdr:nvGrpSpPr>
        <xdr:cNvPr id="11" name="Group 17">
          <a:extLst>
            <a:ext uri="{FF2B5EF4-FFF2-40B4-BE49-F238E27FC236}">
              <a16:creationId xmlns:a16="http://schemas.microsoft.com/office/drawing/2014/main" xmlns="" id="{F508A737-4EE7-485B-B490-901FC76D7015}"/>
            </a:ext>
          </a:extLst>
        </xdr:cNvPr>
        <xdr:cNvGrpSpPr>
          <a:grpSpLocks/>
        </xdr:cNvGrpSpPr>
      </xdr:nvGrpSpPr>
      <xdr:grpSpPr bwMode="auto">
        <a:xfrm>
          <a:off x="781050" y="14373225"/>
          <a:ext cx="13544550" cy="733425"/>
          <a:chOff x="11" y="852"/>
          <a:chExt cx="1115" cy="27"/>
        </a:xfrm>
      </xdr:grpSpPr>
      <xdr:sp macro="" textlink="">
        <xdr:nvSpPr>
          <xdr:cNvPr id="12" name="Text Box 18">
            <a:extLst>
              <a:ext uri="{FF2B5EF4-FFF2-40B4-BE49-F238E27FC236}">
                <a16:creationId xmlns:a16="http://schemas.microsoft.com/office/drawing/2014/main" xmlns="" id="{067F9843-0AA7-423E-8C15-D94772D0FF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JESÚS ESQUER CRUZ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Presidente Municipal (11)</a:t>
            </a:r>
          </a:p>
        </xdr:txBody>
      </xdr:sp>
      <xdr:sp macro="" textlink="">
        <xdr:nvSpPr>
          <xdr:cNvPr id="13" name="Text Box 19">
            <a:extLst>
              <a:ext uri="{FF2B5EF4-FFF2-40B4-BE49-F238E27FC236}">
                <a16:creationId xmlns:a16="http://schemas.microsoft.com/office/drawing/2014/main" xmlns="" id="{ABC210A9-6F86-487A-ACF5-7D833254E6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(11)</a:t>
            </a:r>
          </a:p>
        </xdr:txBody>
      </xdr:sp>
      <xdr:sp macro="" textlink="">
        <xdr:nvSpPr>
          <xdr:cNvPr id="14" name="Text Box 20">
            <a:extLst>
              <a:ext uri="{FF2B5EF4-FFF2-40B4-BE49-F238E27FC236}">
                <a16:creationId xmlns:a16="http://schemas.microsoft.com/office/drawing/2014/main" xmlns="" id="{595EF009-859E-4396-9296-0F8556E178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" y="854"/>
            <a:ext cx="207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Sindica(s) (11)</a:t>
            </a:r>
          </a:p>
        </xdr:txBody>
      </xdr:sp>
      <xdr:sp macro="" textlink="">
        <xdr:nvSpPr>
          <xdr:cNvPr id="22" name="Text Box 21">
            <a:extLst>
              <a:ext uri="{FF2B5EF4-FFF2-40B4-BE49-F238E27FC236}">
                <a16:creationId xmlns:a16="http://schemas.microsoft.com/office/drawing/2014/main" xmlns="" id="{E67A2467-1D0B-4354-9D70-D8D26636A8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 (11)</a:t>
            </a:r>
          </a:p>
        </xdr:txBody>
      </xdr:sp>
    </xdr:grpSp>
    <xdr:clientData/>
  </xdr:twoCellAnchor>
  <xdr:twoCellAnchor>
    <xdr:from>
      <xdr:col>3</xdr:col>
      <xdr:colOff>66675</xdr:colOff>
      <xdr:row>7</xdr:row>
      <xdr:rowOff>76200</xdr:rowOff>
    </xdr:from>
    <xdr:to>
      <xdr:col>4</xdr:col>
      <xdr:colOff>923925</xdr:colOff>
      <xdr:row>8</xdr:row>
      <xdr:rowOff>247650</xdr:rowOff>
    </xdr:to>
    <xdr:sp macro="[0]!todo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xmlns="" id="{5544B788-3735-4099-B890-4337D6F127E3}"/>
            </a:ext>
          </a:extLst>
        </xdr:cNvPr>
        <xdr:cNvSpPr/>
      </xdr:nvSpPr>
      <xdr:spPr>
        <a:xfrm>
          <a:off x="4895850" y="1333500"/>
          <a:ext cx="1838325" cy="4762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V74"/>
  <sheetViews>
    <sheetView tabSelected="1" workbookViewId="0"/>
  </sheetViews>
  <sheetFormatPr baseColWidth="10" defaultRowHeight="15" x14ac:dyDescent="0.25"/>
  <cols>
    <col min="1" max="1" width="1.28515625" customWidth="1"/>
    <col min="2" max="2" width="10.42578125" customWidth="1"/>
    <col min="3" max="3" width="60.7109375" customWidth="1"/>
    <col min="4" max="9" width="14.7109375" customWidth="1"/>
    <col min="10" max="11" width="14.7109375" hidden="1" customWidth="1"/>
    <col min="12" max="17" width="14.7109375" customWidth="1"/>
    <col min="20" max="22" width="0" hidden="1" customWidth="1"/>
  </cols>
  <sheetData>
    <row r="1" spans="2:22" ht="7.5" customHeight="1" thickBot="1" x14ac:dyDescent="0.3"/>
    <row r="2" spans="2:22" ht="19.5" customHeight="1" thickTop="1" x14ac:dyDescent="0.25">
      <c r="B2" s="107" t="s">
        <v>117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9"/>
    </row>
    <row r="3" spans="2:22" ht="19.5" customHeight="1" x14ac:dyDescent="0.25">
      <c r="B3" s="110" t="s">
        <v>101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2"/>
    </row>
    <row r="4" spans="2:22" ht="19.5" customHeight="1" x14ac:dyDescent="0.25">
      <c r="B4" s="6"/>
      <c r="C4" s="7"/>
      <c r="D4" s="7"/>
      <c r="E4" s="7"/>
      <c r="F4" s="7"/>
      <c r="G4" s="7"/>
      <c r="H4" s="9" t="s">
        <v>116</v>
      </c>
      <c r="I4" s="7"/>
      <c r="J4" s="7"/>
      <c r="K4" s="7"/>
      <c r="L4" s="7"/>
      <c r="M4" s="7"/>
      <c r="N4" s="7"/>
      <c r="O4" s="7"/>
      <c r="P4" s="7"/>
      <c r="Q4" s="8"/>
    </row>
    <row r="5" spans="2:22" ht="19.5" customHeight="1" x14ac:dyDescent="0.25">
      <c r="B5" s="113" t="s">
        <v>119</v>
      </c>
      <c r="C5" s="114"/>
      <c r="D5" s="114"/>
      <c r="E5" s="114"/>
      <c r="F5" s="9"/>
      <c r="G5" s="7"/>
      <c r="H5" s="7"/>
      <c r="I5" s="7"/>
      <c r="J5" s="7"/>
      <c r="K5" s="7"/>
      <c r="L5" s="7"/>
      <c r="M5" s="7"/>
      <c r="N5" s="10"/>
      <c r="O5" s="10"/>
      <c r="P5" s="10"/>
      <c r="Q5" s="11" t="s">
        <v>118</v>
      </c>
    </row>
    <row r="6" spans="2:22" ht="7.5" customHeight="1" thickBot="1" x14ac:dyDescent="0.3">
      <c r="B6" s="12"/>
      <c r="C6" s="13"/>
      <c r="D6" s="13"/>
      <c r="E6" s="13"/>
      <c r="F6" s="1"/>
      <c r="G6" s="1"/>
      <c r="H6" s="1"/>
      <c r="I6" s="1"/>
      <c r="J6" s="1"/>
      <c r="K6" s="1"/>
      <c r="L6" s="1"/>
      <c r="M6" s="1"/>
      <c r="N6" s="13"/>
      <c r="O6" s="13"/>
      <c r="P6" s="13"/>
      <c r="Q6" s="14"/>
    </row>
    <row r="7" spans="2:22" ht="6" customHeight="1" thickTop="1" thickBot="1" x14ac:dyDescent="0.3">
      <c r="B7" s="2"/>
      <c r="C7" s="115"/>
      <c r="D7" s="115"/>
      <c r="E7" s="115"/>
      <c r="F7" s="115"/>
      <c r="G7" s="2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2:22" ht="24" customHeight="1" thickTop="1" x14ac:dyDescent="0.25">
      <c r="B8" s="116" t="s">
        <v>2</v>
      </c>
      <c r="C8" s="118" t="s">
        <v>102</v>
      </c>
      <c r="D8" s="120" t="s">
        <v>103</v>
      </c>
      <c r="E8" s="121"/>
      <c r="F8" s="122" t="s">
        <v>104</v>
      </c>
      <c r="G8" s="122"/>
      <c r="H8" s="122" t="s">
        <v>105</v>
      </c>
      <c r="I8" s="122"/>
      <c r="J8" s="122" t="s">
        <v>106</v>
      </c>
      <c r="K8" s="122"/>
      <c r="L8" s="103" t="s">
        <v>107</v>
      </c>
      <c r="M8" s="104"/>
      <c r="N8" s="103" t="s">
        <v>108</v>
      </c>
      <c r="O8" s="104"/>
      <c r="P8" s="103" t="s">
        <v>109</v>
      </c>
      <c r="Q8" s="105"/>
    </row>
    <row r="9" spans="2:22" ht="24" customHeight="1" thickBot="1" x14ac:dyDescent="0.3">
      <c r="B9" s="117"/>
      <c r="C9" s="119"/>
      <c r="D9" s="17" t="s">
        <v>110</v>
      </c>
      <c r="E9" s="18" t="s">
        <v>111</v>
      </c>
      <c r="F9" s="17" t="s">
        <v>110</v>
      </c>
      <c r="G9" s="18" t="s">
        <v>111</v>
      </c>
      <c r="H9" s="17" t="s">
        <v>110</v>
      </c>
      <c r="I9" s="18" t="s">
        <v>111</v>
      </c>
      <c r="J9" s="17" t="s">
        <v>110</v>
      </c>
      <c r="K9" s="18" t="s">
        <v>111</v>
      </c>
      <c r="L9" s="19" t="s">
        <v>112</v>
      </c>
      <c r="M9" s="20" t="s">
        <v>113</v>
      </c>
      <c r="N9" s="19" t="s">
        <v>112</v>
      </c>
      <c r="O9" s="20" t="s">
        <v>113</v>
      </c>
      <c r="P9" s="19" t="s">
        <v>112</v>
      </c>
      <c r="Q9" s="21" t="s">
        <v>113</v>
      </c>
    </row>
    <row r="10" spans="2:22" ht="6" customHeight="1" thickTop="1" thickBot="1" x14ac:dyDescent="0.3"/>
    <row r="11" spans="2:22" ht="15.75" thickTop="1" x14ac:dyDescent="0.25">
      <c r="B11" s="3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  <c r="P11" s="25"/>
      <c r="Q11" s="26"/>
    </row>
    <row r="12" spans="2:22" x14ac:dyDescent="0.25">
      <c r="B12" s="75" t="s">
        <v>3</v>
      </c>
      <c r="C12" s="76" t="s">
        <v>89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29"/>
      <c r="Q12" s="30"/>
    </row>
    <row r="13" spans="2:22" x14ac:dyDescent="0.25">
      <c r="B13" s="77" t="s">
        <v>5</v>
      </c>
      <c r="C13" s="78" t="s">
        <v>6</v>
      </c>
      <c r="D13" s="31">
        <f>SUM(D14:D20)</f>
        <v>1223658.0699999998</v>
      </c>
      <c r="E13" s="31">
        <f>SUM(E14:E20)</f>
        <v>11521588.93</v>
      </c>
      <c r="F13" s="31">
        <f t="shared" ref="F13:Q13" si="0">SUM(F14:F20)</f>
        <v>2045.31</v>
      </c>
      <c r="G13" s="31">
        <f t="shared" si="0"/>
        <v>80927.88</v>
      </c>
      <c r="H13" s="31">
        <f t="shared" si="0"/>
        <v>151891.88</v>
      </c>
      <c r="I13" s="31">
        <f t="shared" si="0"/>
        <v>779237.57000000007</v>
      </c>
      <c r="J13" s="31">
        <f t="shared" si="0"/>
        <v>48189.959999999963</v>
      </c>
      <c r="K13" s="31">
        <f t="shared" si="0"/>
        <v>155.59</v>
      </c>
      <c r="L13" s="31">
        <f t="shared" si="0"/>
        <v>1425785.22</v>
      </c>
      <c r="M13" s="31">
        <f t="shared" si="0"/>
        <v>12381909.970000001</v>
      </c>
      <c r="N13" s="31">
        <f t="shared" si="0"/>
        <v>0</v>
      </c>
      <c r="O13" s="32">
        <f t="shared" si="0"/>
        <v>0</v>
      </c>
      <c r="P13" s="31">
        <f t="shared" si="0"/>
        <v>1425785.22</v>
      </c>
      <c r="Q13" s="33">
        <f t="shared" si="0"/>
        <v>12381909.970000001</v>
      </c>
    </row>
    <row r="14" spans="2:22" x14ac:dyDescent="0.25">
      <c r="B14" s="79" t="s">
        <v>9</v>
      </c>
      <c r="C14" s="80" t="s">
        <v>10</v>
      </c>
      <c r="D14" s="34">
        <f>ABS(IF(T14&gt;=0,0,T14))</f>
        <v>0</v>
      </c>
      <c r="E14" s="35">
        <f>ABS(IF(T14&lt;=0,0,T14))</f>
        <v>7924171.5600000005</v>
      </c>
      <c r="F14" s="72">
        <v>0</v>
      </c>
      <c r="G14" s="73">
        <v>80927.88</v>
      </c>
      <c r="H14" s="35">
        <v>139361.38</v>
      </c>
      <c r="I14" s="35">
        <v>379265.95</v>
      </c>
      <c r="J14" s="35">
        <v>48189.959999999963</v>
      </c>
      <c r="K14" s="35">
        <v>0</v>
      </c>
      <c r="L14" s="36">
        <f>D14+F14+H14+J14</f>
        <v>187551.33999999997</v>
      </c>
      <c r="M14" s="36">
        <f>E14+G14+I14+K14</f>
        <v>8384365.3900000006</v>
      </c>
      <c r="N14" s="35"/>
      <c r="O14" s="37"/>
      <c r="P14" s="31">
        <f>L14-N14</f>
        <v>187551.33999999997</v>
      </c>
      <c r="Q14" s="33">
        <f>M14-O14</f>
        <v>8384365.3900000006</v>
      </c>
      <c r="T14">
        <f>U14-V14</f>
        <v>7924171.5600000005</v>
      </c>
      <c r="U14">
        <v>9164552.4800000004</v>
      </c>
      <c r="V14">
        <v>1240380.92</v>
      </c>
    </row>
    <row r="15" spans="2:22" x14ac:dyDescent="0.25">
      <c r="B15" s="81" t="s">
        <v>13</v>
      </c>
      <c r="C15" s="82" t="s">
        <v>14</v>
      </c>
      <c r="D15" s="34">
        <f t="shared" ref="D15:D20" si="1">ABS(IF(T15&gt;=0,0,T15))</f>
        <v>1223658.0699999998</v>
      </c>
      <c r="E15" s="35">
        <f t="shared" ref="E15:E20" si="2">ABS(IF(T15&lt;=0,0,T15))</f>
        <v>0</v>
      </c>
      <c r="F15" s="72">
        <v>2045.31</v>
      </c>
      <c r="G15" s="73">
        <v>0</v>
      </c>
      <c r="H15" s="38">
        <v>72.3</v>
      </c>
      <c r="I15" s="38">
        <v>246886.3</v>
      </c>
      <c r="J15" s="38">
        <v>0</v>
      </c>
      <c r="K15" s="38">
        <v>155.59</v>
      </c>
      <c r="L15" s="31">
        <f t="shared" ref="L15:M20" si="3">D15+F15+H15+J15</f>
        <v>1225775.68</v>
      </c>
      <c r="M15" s="31">
        <f t="shared" si="3"/>
        <v>247041.88999999998</v>
      </c>
      <c r="N15" s="38"/>
      <c r="O15" s="39"/>
      <c r="P15" s="31">
        <f t="shared" ref="P15:Q20" si="4">L15-N15</f>
        <v>1225775.68</v>
      </c>
      <c r="Q15" s="33">
        <f t="shared" si="4"/>
        <v>247041.88999999998</v>
      </c>
      <c r="T15">
        <f t="shared" ref="T15:T72" si="5">U15-V15</f>
        <v>-1223658.0699999998</v>
      </c>
      <c r="U15">
        <v>2996729.81</v>
      </c>
      <c r="V15">
        <v>4220387.88</v>
      </c>
    </row>
    <row r="16" spans="2:22" x14ac:dyDescent="0.25">
      <c r="B16" s="83" t="s">
        <v>19</v>
      </c>
      <c r="C16" s="82" t="s">
        <v>20</v>
      </c>
      <c r="D16" s="34">
        <f t="shared" si="1"/>
        <v>0</v>
      </c>
      <c r="E16" s="35">
        <f t="shared" si="2"/>
        <v>3597417.37</v>
      </c>
      <c r="F16" s="72">
        <v>0</v>
      </c>
      <c r="G16" s="73">
        <v>0</v>
      </c>
      <c r="H16" s="38">
        <v>0</v>
      </c>
      <c r="I16" s="38">
        <v>153085.32</v>
      </c>
      <c r="J16" s="38">
        <v>0</v>
      </c>
      <c r="K16" s="38">
        <v>0</v>
      </c>
      <c r="L16" s="31">
        <f t="shared" si="3"/>
        <v>0</v>
      </c>
      <c r="M16" s="31">
        <f t="shared" si="3"/>
        <v>3750502.69</v>
      </c>
      <c r="N16" s="38"/>
      <c r="O16" s="39"/>
      <c r="P16" s="31">
        <f t="shared" si="4"/>
        <v>0</v>
      </c>
      <c r="Q16" s="33">
        <f t="shared" si="4"/>
        <v>3750502.69</v>
      </c>
      <c r="T16">
        <f t="shared" si="5"/>
        <v>3597417.37</v>
      </c>
      <c r="U16">
        <v>3597417.37</v>
      </c>
      <c r="V16">
        <v>0</v>
      </c>
    </row>
    <row r="17" spans="2:22" x14ac:dyDescent="0.25">
      <c r="B17" s="81" t="s">
        <v>22</v>
      </c>
      <c r="C17" s="82" t="s">
        <v>90</v>
      </c>
      <c r="D17" s="34">
        <f t="shared" si="1"/>
        <v>0</v>
      </c>
      <c r="E17" s="35">
        <f t="shared" si="2"/>
        <v>0</v>
      </c>
      <c r="F17" s="72">
        <v>0</v>
      </c>
      <c r="G17" s="73">
        <v>0</v>
      </c>
      <c r="H17" s="38">
        <v>0</v>
      </c>
      <c r="I17" s="38">
        <v>0</v>
      </c>
      <c r="J17" s="38">
        <v>0</v>
      </c>
      <c r="K17" s="38">
        <v>0</v>
      </c>
      <c r="L17" s="31">
        <f t="shared" si="3"/>
        <v>0</v>
      </c>
      <c r="M17" s="31">
        <f t="shared" si="3"/>
        <v>0</v>
      </c>
      <c r="N17" s="38"/>
      <c r="O17" s="39"/>
      <c r="P17" s="31">
        <f t="shared" si="4"/>
        <v>0</v>
      </c>
      <c r="Q17" s="33">
        <f t="shared" si="4"/>
        <v>0</v>
      </c>
      <c r="T17">
        <f t="shared" si="5"/>
        <v>0</v>
      </c>
      <c r="U17">
        <v>0</v>
      </c>
      <c r="V17">
        <v>0</v>
      </c>
    </row>
    <row r="18" spans="2:22" x14ac:dyDescent="0.25">
      <c r="B18" s="81" t="s">
        <v>26</v>
      </c>
      <c r="C18" s="82" t="s">
        <v>27</v>
      </c>
      <c r="D18" s="34">
        <f t="shared" si="1"/>
        <v>0</v>
      </c>
      <c r="E18" s="35">
        <f t="shared" si="2"/>
        <v>0</v>
      </c>
      <c r="F18" s="72">
        <v>0</v>
      </c>
      <c r="G18" s="73">
        <v>0</v>
      </c>
      <c r="H18" s="38">
        <v>12458.199999999997</v>
      </c>
      <c r="I18" s="38">
        <v>0</v>
      </c>
      <c r="J18" s="38">
        <v>0</v>
      </c>
      <c r="K18" s="38">
        <v>0</v>
      </c>
      <c r="L18" s="31">
        <f t="shared" si="3"/>
        <v>12458.199999999997</v>
      </c>
      <c r="M18" s="31">
        <f t="shared" si="3"/>
        <v>0</v>
      </c>
      <c r="N18" s="38"/>
      <c r="O18" s="39"/>
      <c r="P18" s="31">
        <f t="shared" si="4"/>
        <v>12458.199999999997</v>
      </c>
      <c r="Q18" s="33">
        <f t="shared" si="4"/>
        <v>0</v>
      </c>
      <c r="T18">
        <f t="shared" si="5"/>
        <v>0</v>
      </c>
      <c r="U18">
        <v>0</v>
      </c>
      <c r="V18">
        <v>0</v>
      </c>
    </row>
    <row r="19" spans="2:22" x14ac:dyDescent="0.25">
      <c r="B19" s="81" t="s">
        <v>28</v>
      </c>
      <c r="C19" s="82" t="s">
        <v>29</v>
      </c>
      <c r="D19" s="34">
        <f t="shared" si="1"/>
        <v>0</v>
      </c>
      <c r="E19" s="35">
        <f t="shared" si="2"/>
        <v>0</v>
      </c>
      <c r="F19" s="72">
        <v>0</v>
      </c>
      <c r="G19" s="73">
        <v>0</v>
      </c>
      <c r="H19" s="38">
        <v>0</v>
      </c>
      <c r="I19" s="38">
        <v>0</v>
      </c>
      <c r="J19" s="38">
        <v>0</v>
      </c>
      <c r="K19" s="38">
        <v>0</v>
      </c>
      <c r="L19" s="31">
        <f t="shared" si="3"/>
        <v>0</v>
      </c>
      <c r="M19" s="31">
        <f t="shared" si="3"/>
        <v>0</v>
      </c>
      <c r="N19" s="38"/>
      <c r="O19" s="39"/>
      <c r="P19" s="31">
        <f t="shared" si="4"/>
        <v>0</v>
      </c>
      <c r="Q19" s="33">
        <f t="shared" si="4"/>
        <v>0</v>
      </c>
      <c r="T19">
        <f t="shared" si="5"/>
        <v>0</v>
      </c>
      <c r="U19">
        <v>0</v>
      </c>
      <c r="V19">
        <v>0</v>
      </c>
    </row>
    <row r="20" spans="2:22" x14ac:dyDescent="0.25">
      <c r="B20" s="81" t="s">
        <v>32</v>
      </c>
      <c r="C20" s="84" t="s">
        <v>33</v>
      </c>
      <c r="D20" s="34">
        <f t="shared" si="1"/>
        <v>0</v>
      </c>
      <c r="E20" s="35">
        <f t="shared" si="2"/>
        <v>0</v>
      </c>
      <c r="F20" s="72">
        <v>0</v>
      </c>
      <c r="G20" s="73">
        <v>0</v>
      </c>
      <c r="H20" s="38">
        <v>0</v>
      </c>
      <c r="I20" s="38">
        <v>0</v>
      </c>
      <c r="J20" s="38">
        <v>0</v>
      </c>
      <c r="K20" s="38">
        <v>0</v>
      </c>
      <c r="L20" s="31">
        <f t="shared" si="3"/>
        <v>0</v>
      </c>
      <c r="M20" s="31">
        <f t="shared" si="3"/>
        <v>0</v>
      </c>
      <c r="N20" s="38"/>
      <c r="O20" s="39"/>
      <c r="P20" s="31">
        <f t="shared" si="4"/>
        <v>0</v>
      </c>
      <c r="Q20" s="33">
        <f t="shared" si="4"/>
        <v>0</v>
      </c>
      <c r="T20">
        <f t="shared" si="5"/>
        <v>0</v>
      </c>
      <c r="U20">
        <v>0</v>
      </c>
      <c r="V20">
        <v>0</v>
      </c>
    </row>
    <row r="21" spans="2:22" x14ac:dyDescent="0.25">
      <c r="B21" s="85"/>
      <c r="C21" s="86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42"/>
      <c r="Q21" s="43"/>
      <c r="T21">
        <f t="shared" si="5"/>
        <v>0</v>
      </c>
    </row>
    <row r="22" spans="2:22" x14ac:dyDescent="0.25">
      <c r="B22" s="87"/>
      <c r="C22" s="88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29"/>
      <c r="Q22" s="46"/>
      <c r="T22">
        <f t="shared" si="5"/>
        <v>0</v>
      </c>
    </row>
    <row r="23" spans="2:22" x14ac:dyDescent="0.25">
      <c r="B23" s="89" t="s">
        <v>36</v>
      </c>
      <c r="C23" s="90" t="s">
        <v>37</v>
      </c>
      <c r="D23" s="47">
        <f>SUM(D24:D32)</f>
        <v>26036329.609999999</v>
      </c>
      <c r="E23" s="47">
        <f t="shared" ref="E23:Q23" si="6">SUM(E24:E32)</f>
        <v>3607512.8000000007</v>
      </c>
      <c r="F23" s="47">
        <f t="shared" si="6"/>
        <v>166367.32</v>
      </c>
      <c r="G23" s="47">
        <f t="shared" si="6"/>
        <v>22977.49</v>
      </c>
      <c r="H23" s="47">
        <f t="shared" si="6"/>
        <v>0</v>
      </c>
      <c r="I23" s="47">
        <f t="shared" si="6"/>
        <v>25955.159999999974</v>
      </c>
      <c r="J23" s="47">
        <f t="shared" si="6"/>
        <v>89.880000000000109</v>
      </c>
      <c r="K23" s="47">
        <f t="shared" si="6"/>
        <v>0</v>
      </c>
      <c r="L23" s="47">
        <f t="shared" si="6"/>
        <v>26202786.809999999</v>
      </c>
      <c r="M23" s="47">
        <f t="shared" si="6"/>
        <v>3656445.4500000011</v>
      </c>
      <c r="N23" s="47">
        <f t="shared" si="6"/>
        <v>0</v>
      </c>
      <c r="O23" s="48">
        <f t="shared" si="6"/>
        <v>0</v>
      </c>
      <c r="P23" s="31">
        <f t="shared" si="6"/>
        <v>26202786.809999999</v>
      </c>
      <c r="Q23" s="33">
        <f t="shared" si="6"/>
        <v>3656445.4500000011</v>
      </c>
      <c r="T23">
        <f t="shared" si="5"/>
        <v>0</v>
      </c>
    </row>
    <row r="24" spans="2:22" x14ac:dyDescent="0.25">
      <c r="B24" s="81" t="s">
        <v>38</v>
      </c>
      <c r="C24" s="82" t="s">
        <v>39</v>
      </c>
      <c r="D24" s="34">
        <f>ABS(IF(T24&gt;=0,0,T24))</f>
        <v>0</v>
      </c>
      <c r="E24" s="35">
        <f>ABS(IF(T24&lt;=0,0,T24))</f>
        <v>0</v>
      </c>
      <c r="F24" s="72">
        <v>0</v>
      </c>
      <c r="G24" s="73">
        <v>0</v>
      </c>
      <c r="H24" s="49">
        <v>0</v>
      </c>
      <c r="I24" s="49">
        <v>0</v>
      </c>
      <c r="J24" s="49">
        <v>0</v>
      </c>
      <c r="K24" s="49">
        <v>0</v>
      </c>
      <c r="L24" s="47">
        <f t="shared" ref="L24:M32" si="7">D24+F24+H24+J24</f>
        <v>0</v>
      </c>
      <c r="M24" s="47">
        <f t="shared" si="7"/>
        <v>0</v>
      </c>
      <c r="N24" s="49"/>
      <c r="O24" s="50"/>
      <c r="P24" s="31">
        <f>L24-N24</f>
        <v>0</v>
      </c>
      <c r="Q24" s="33">
        <f>M24-O24</f>
        <v>0</v>
      </c>
      <c r="T24">
        <f t="shared" si="5"/>
        <v>0</v>
      </c>
      <c r="U24">
        <v>0</v>
      </c>
      <c r="V24">
        <v>0</v>
      </c>
    </row>
    <row r="25" spans="2:22" x14ac:dyDescent="0.25">
      <c r="B25" s="81" t="s">
        <v>44</v>
      </c>
      <c r="C25" s="82" t="s">
        <v>45</v>
      </c>
      <c r="D25" s="34">
        <f>ABS(IF(T25&gt;=0,0,T25))</f>
        <v>0</v>
      </c>
      <c r="E25" s="35">
        <f>ABS(IF(T25&lt;=0,0,T25))</f>
        <v>0</v>
      </c>
      <c r="F25" s="72">
        <v>0</v>
      </c>
      <c r="G25" s="73">
        <v>0</v>
      </c>
      <c r="H25" s="49">
        <v>0</v>
      </c>
      <c r="I25" s="49">
        <v>0</v>
      </c>
      <c r="J25" s="49">
        <v>0</v>
      </c>
      <c r="K25" s="49">
        <v>0</v>
      </c>
      <c r="L25" s="47">
        <f t="shared" si="7"/>
        <v>0</v>
      </c>
      <c r="M25" s="47">
        <f t="shared" si="7"/>
        <v>0</v>
      </c>
      <c r="N25" s="49"/>
      <c r="O25" s="50"/>
      <c r="P25" s="31">
        <f t="shared" ref="P25:Q32" si="8">L25-N25</f>
        <v>0</v>
      </c>
      <c r="Q25" s="33">
        <f t="shared" si="8"/>
        <v>0</v>
      </c>
      <c r="T25">
        <f t="shared" si="5"/>
        <v>0</v>
      </c>
      <c r="U25">
        <v>0</v>
      </c>
      <c r="V25">
        <v>0</v>
      </c>
    </row>
    <row r="26" spans="2:22" x14ac:dyDescent="0.25">
      <c r="B26" s="81" t="s">
        <v>48</v>
      </c>
      <c r="C26" s="82" t="s">
        <v>49</v>
      </c>
      <c r="D26" s="34">
        <f>ABS(IF(T26&gt;=0,0,T26))</f>
        <v>21137400.439999998</v>
      </c>
      <c r="E26" s="35">
        <f>ABS(IF(T26&lt;=0,0,T26))</f>
        <v>0</v>
      </c>
      <c r="F26" s="72">
        <v>0</v>
      </c>
      <c r="G26" s="73">
        <v>0</v>
      </c>
      <c r="H26" s="49">
        <v>0</v>
      </c>
      <c r="I26" s="49">
        <v>0</v>
      </c>
      <c r="J26" s="49">
        <v>0</v>
      </c>
      <c r="K26" s="49">
        <v>0</v>
      </c>
      <c r="L26" s="47">
        <f t="shared" si="7"/>
        <v>21137400.439999998</v>
      </c>
      <c r="M26" s="47">
        <f t="shared" si="7"/>
        <v>0</v>
      </c>
      <c r="N26" s="49"/>
      <c r="O26" s="50"/>
      <c r="P26" s="31">
        <f t="shared" si="8"/>
        <v>21137400.439999998</v>
      </c>
      <c r="Q26" s="33">
        <f t="shared" si="8"/>
        <v>0</v>
      </c>
      <c r="T26">
        <f t="shared" si="5"/>
        <v>-21137400.439999998</v>
      </c>
      <c r="U26">
        <v>99328381.379999995</v>
      </c>
      <c r="V26">
        <v>120465781.81999999</v>
      </c>
    </row>
    <row r="27" spans="2:22" x14ac:dyDescent="0.25">
      <c r="B27" s="81" t="s">
        <v>54</v>
      </c>
      <c r="C27" s="82" t="s">
        <v>0</v>
      </c>
      <c r="D27" s="34">
        <f>ABS(IF(T27&gt;=0,0,T27))</f>
        <v>0</v>
      </c>
      <c r="E27" s="35">
        <f>ABS(IF(T27&lt;=0,0,T27))</f>
        <v>3607512.8000000007</v>
      </c>
      <c r="F27" s="72">
        <v>0</v>
      </c>
      <c r="G27" s="74">
        <v>22977.49</v>
      </c>
      <c r="H27" s="49">
        <v>0</v>
      </c>
      <c r="I27" s="49">
        <v>0</v>
      </c>
      <c r="J27" s="49">
        <v>0</v>
      </c>
      <c r="K27" s="49">
        <v>0</v>
      </c>
      <c r="L27" s="47">
        <f t="shared" si="7"/>
        <v>0</v>
      </c>
      <c r="M27" s="47">
        <f t="shared" si="7"/>
        <v>3630490.290000001</v>
      </c>
      <c r="N27" s="49"/>
      <c r="O27" s="50"/>
      <c r="P27" s="31">
        <f t="shared" si="8"/>
        <v>0</v>
      </c>
      <c r="Q27" s="33">
        <f t="shared" si="8"/>
        <v>3630490.290000001</v>
      </c>
      <c r="T27">
        <f t="shared" si="5"/>
        <v>3607512.8000000007</v>
      </c>
      <c r="U27">
        <v>30757334.800000001</v>
      </c>
      <c r="V27">
        <v>27149822</v>
      </c>
    </row>
    <row r="28" spans="2:22" x14ac:dyDescent="0.25">
      <c r="B28" s="81" t="s">
        <v>56</v>
      </c>
      <c r="C28" s="82" t="s">
        <v>57</v>
      </c>
      <c r="D28" s="34">
        <f>ABS(IF(T28&gt;=0,0,T28))</f>
        <v>0</v>
      </c>
      <c r="E28" s="35">
        <f>ABS(IF(T28&lt;=0,0,T28))</f>
        <v>0</v>
      </c>
      <c r="F28" s="72">
        <v>0</v>
      </c>
      <c r="G28" s="73">
        <v>0</v>
      </c>
      <c r="H28" s="49">
        <v>0</v>
      </c>
      <c r="I28" s="49">
        <v>0</v>
      </c>
      <c r="J28" s="49">
        <v>0</v>
      </c>
      <c r="K28" s="49">
        <v>0</v>
      </c>
      <c r="L28" s="47">
        <f t="shared" si="7"/>
        <v>0</v>
      </c>
      <c r="M28" s="47">
        <f t="shared" si="7"/>
        <v>0</v>
      </c>
      <c r="N28" s="49"/>
      <c r="O28" s="50"/>
      <c r="P28" s="31">
        <f t="shared" si="8"/>
        <v>0</v>
      </c>
      <c r="Q28" s="33">
        <f t="shared" si="8"/>
        <v>0</v>
      </c>
      <c r="T28">
        <f t="shared" si="5"/>
        <v>0</v>
      </c>
      <c r="U28">
        <v>0</v>
      </c>
      <c r="V28">
        <v>0</v>
      </c>
    </row>
    <row r="29" spans="2:22" x14ac:dyDescent="0.25">
      <c r="B29" s="81" t="s">
        <v>60</v>
      </c>
      <c r="C29" s="82" t="s">
        <v>61</v>
      </c>
      <c r="D29" s="34">
        <f>ABS(IF(T29&lt;=0,0,T29))</f>
        <v>4898929.1700000018</v>
      </c>
      <c r="E29" s="35">
        <f>ABS(IF(T29&gt;=0,0,T29))</f>
        <v>0</v>
      </c>
      <c r="F29" s="74">
        <v>166367.32</v>
      </c>
      <c r="G29" s="73">
        <v>0</v>
      </c>
      <c r="H29" s="49">
        <v>0</v>
      </c>
      <c r="I29" s="49">
        <v>25955.159999999974</v>
      </c>
      <c r="J29" s="49">
        <v>89.880000000000109</v>
      </c>
      <c r="K29" s="49">
        <v>0</v>
      </c>
      <c r="L29" s="47">
        <f t="shared" si="7"/>
        <v>5065386.370000002</v>
      </c>
      <c r="M29" s="47">
        <f t="shared" si="7"/>
        <v>25955.159999999974</v>
      </c>
      <c r="N29" s="49"/>
      <c r="O29" s="50"/>
      <c r="P29" s="31">
        <f t="shared" si="8"/>
        <v>5065386.370000002</v>
      </c>
      <c r="Q29" s="33">
        <f t="shared" si="8"/>
        <v>25955.159999999974</v>
      </c>
      <c r="T29">
        <f t="shared" si="5"/>
        <v>4898929.1700000018</v>
      </c>
      <c r="U29">
        <v>23812412.510000002</v>
      </c>
      <c r="V29">
        <v>18913483.34</v>
      </c>
    </row>
    <row r="30" spans="2:22" x14ac:dyDescent="0.25">
      <c r="B30" s="81" t="s">
        <v>66</v>
      </c>
      <c r="C30" s="82" t="s">
        <v>67</v>
      </c>
      <c r="D30" s="34">
        <f>ABS(IF(T30&gt;=0,0,T30))</f>
        <v>0</v>
      </c>
      <c r="E30" s="35">
        <f>ABS(IF(T30&lt;=0,0,T30))</f>
        <v>0</v>
      </c>
      <c r="F30" s="72">
        <v>0</v>
      </c>
      <c r="G30" s="73">
        <v>0</v>
      </c>
      <c r="H30" s="49">
        <v>0</v>
      </c>
      <c r="I30" s="49">
        <v>0</v>
      </c>
      <c r="J30" s="49">
        <v>0</v>
      </c>
      <c r="K30" s="49">
        <v>0</v>
      </c>
      <c r="L30" s="47">
        <f t="shared" si="7"/>
        <v>0</v>
      </c>
      <c r="M30" s="47">
        <f t="shared" si="7"/>
        <v>0</v>
      </c>
      <c r="N30" s="49"/>
      <c r="O30" s="50"/>
      <c r="P30" s="31">
        <f t="shared" si="8"/>
        <v>0</v>
      </c>
      <c r="Q30" s="33">
        <f t="shared" si="8"/>
        <v>0</v>
      </c>
      <c r="T30">
        <f t="shared" si="5"/>
        <v>0</v>
      </c>
      <c r="U30">
        <v>0</v>
      </c>
      <c r="V30">
        <v>0</v>
      </c>
    </row>
    <row r="31" spans="2:22" x14ac:dyDescent="0.25">
      <c r="B31" s="81" t="s">
        <v>74</v>
      </c>
      <c r="C31" s="82" t="s">
        <v>75</v>
      </c>
      <c r="D31" s="34">
        <f>ABS(IF(T31&lt;=0,0,T31))</f>
        <v>0</v>
      </c>
      <c r="E31" s="35">
        <f>ABS(IF(T31&gt;=0,0,T31))</f>
        <v>0</v>
      </c>
      <c r="F31" s="72">
        <v>0</v>
      </c>
      <c r="G31" s="73">
        <v>0</v>
      </c>
      <c r="H31" s="49">
        <v>0</v>
      </c>
      <c r="I31" s="49">
        <v>0</v>
      </c>
      <c r="J31" s="49">
        <v>0</v>
      </c>
      <c r="K31" s="49">
        <v>0</v>
      </c>
      <c r="L31" s="47">
        <f t="shared" si="7"/>
        <v>0</v>
      </c>
      <c r="M31" s="47">
        <f t="shared" si="7"/>
        <v>0</v>
      </c>
      <c r="N31" s="49"/>
      <c r="O31" s="50"/>
      <c r="P31" s="31">
        <f t="shared" si="8"/>
        <v>0</v>
      </c>
      <c r="Q31" s="33">
        <f t="shared" si="8"/>
        <v>0</v>
      </c>
      <c r="T31">
        <f t="shared" si="5"/>
        <v>0</v>
      </c>
      <c r="U31">
        <v>0</v>
      </c>
      <c r="V31">
        <v>0</v>
      </c>
    </row>
    <row r="32" spans="2:22" x14ac:dyDescent="0.25">
      <c r="B32" s="81" t="s">
        <v>79</v>
      </c>
      <c r="C32" s="82" t="s">
        <v>80</v>
      </c>
      <c r="D32" s="34">
        <f>ABS(IF(T32&gt;=0,0,T32))</f>
        <v>0</v>
      </c>
      <c r="E32" s="35">
        <f>ABS(IF(T32&lt;=0,0,T32))</f>
        <v>0</v>
      </c>
      <c r="F32" s="72">
        <v>0</v>
      </c>
      <c r="G32" s="73">
        <v>0</v>
      </c>
      <c r="H32" s="49">
        <v>0</v>
      </c>
      <c r="I32" s="49">
        <v>0</v>
      </c>
      <c r="J32" s="49">
        <v>0</v>
      </c>
      <c r="K32" s="49">
        <v>0</v>
      </c>
      <c r="L32" s="47">
        <f t="shared" si="7"/>
        <v>0</v>
      </c>
      <c r="M32" s="47">
        <f t="shared" si="7"/>
        <v>0</v>
      </c>
      <c r="N32" s="49"/>
      <c r="O32" s="50"/>
      <c r="P32" s="31">
        <f t="shared" si="8"/>
        <v>0</v>
      </c>
      <c r="Q32" s="33">
        <f t="shared" si="8"/>
        <v>0</v>
      </c>
      <c r="T32">
        <f t="shared" si="5"/>
        <v>0</v>
      </c>
      <c r="U32">
        <v>0</v>
      </c>
      <c r="V32">
        <v>0</v>
      </c>
    </row>
    <row r="33" spans="2:22" x14ac:dyDescent="0.25">
      <c r="B33" s="85"/>
      <c r="C33" s="9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2"/>
      <c r="P33" s="42"/>
      <c r="Q33" s="43"/>
      <c r="T33">
        <f t="shared" si="5"/>
        <v>0</v>
      </c>
    </row>
    <row r="34" spans="2:22" x14ac:dyDescent="0.25">
      <c r="B34" s="85"/>
      <c r="C34" s="9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  <c r="P34" s="55"/>
      <c r="Q34" s="56"/>
      <c r="T34">
        <f t="shared" si="5"/>
        <v>0</v>
      </c>
    </row>
    <row r="35" spans="2:22" x14ac:dyDescent="0.25">
      <c r="B35" s="75" t="s">
        <v>4</v>
      </c>
      <c r="C35" s="76" t="s">
        <v>91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9"/>
      <c r="Q35" s="46"/>
      <c r="T35">
        <f t="shared" si="5"/>
        <v>0</v>
      </c>
    </row>
    <row r="36" spans="2:22" x14ac:dyDescent="0.25">
      <c r="B36" s="93" t="s">
        <v>7</v>
      </c>
      <c r="C36" s="94" t="s">
        <v>8</v>
      </c>
      <c r="D36" s="57">
        <f>SUM(D37:D44)</f>
        <v>0</v>
      </c>
      <c r="E36" s="57">
        <f t="shared" ref="E36:Q36" si="9">SUM(E37:E44)</f>
        <v>4763732.1400000006</v>
      </c>
      <c r="F36" s="57">
        <f t="shared" si="9"/>
        <v>0</v>
      </c>
      <c r="G36" s="57">
        <f t="shared" si="9"/>
        <v>846676.04</v>
      </c>
      <c r="H36" s="57">
        <f t="shared" si="9"/>
        <v>0</v>
      </c>
      <c r="I36" s="57">
        <f t="shared" si="9"/>
        <v>709067.03</v>
      </c>
      <c r="J36" s="57">
        <f t="shared" si="9"/>
        <v>0</v>
      </c>
      <c r="K36" s="57">
        <f t="shared" si="9"/>
        <v>116757.87000000001</v>
      </c>
      <c r="L36" s="57">
        <f t="shared" si="9"/>
        <v>0</v>
      </c>
      <c r="M36" s="57">
        <f t="shared" si="9"/>
        <v>6436233.080000001</v>
      </c>
      <c r="N36" s="57">
        <f t="shared" si="9"/>
        <v>0</v>
      </c>
      <c r="O36" s="58">
        <f t="shared" si="9"/>
        <v>0</v>
      </c>
      <c r="P36" s="31">
        <f t="shared" si="9"/>
        <v>0</v>
      </c>
      <c r="Q36" s="33">
        <f t="shared" si="9"/>
        <v>6436233.080000001</v>
      </c>
      <c r="T36">
        <f t="shared" si="5"/>
        <v>0</v>
      </c>
    </row>
    <row r="37" spans="2:22" x14ac:dyDescent="0.25">
      <c r="B37" s="81" t="s">
        <v>11</v>
      </c>
      <c r="C37" s="82" t="s">
        <v>12</v>
      </c>
      <c r="D37" s="34">
        <f t="shared" ref="D37:D44" si="10">ABS(IF(T37&lt;=0,0,T37))</f>
        <v>0</v>
      </c>
      <c r="E37" s="35">
        <f t="shared" ref="E37:E44" si="11">ABS(IF(T37&gt;=0,0,T37))</f>
        <v>4750682.1400000006</v>
      </c>
      <c r="F37" s="74">
        <v>0</v>
      </c>
      <c r="G37" s="74">
        <v>846676.04</v>
      </c>
      <c r="H37" s="49">
        <v>0</v>
      </c>
      <c r="I37" s="49">
        <v>709067.03</v>
      </c>
      <c r="J37" s="49">
        <v>0</v>
      </c>
      <c r="K37" s="49">
        <v>116757.87000000001</v>
      </c>
      <c r="L37" s="47">
        <f t="shared" ref="L37:M44" si="12">D37+F37+H37+J37</f>
        <v>0</v>
      </c>
      <c r="M37" s="47">
        <f t="shared" si="12"/>
        <v>6423183.080000001</v>
      </c>
      <c r="N37" s="49"/>
      <c r="O37" s="50"/>
      <c r="P37" s="31">
        <f>L37-N37</f>
        <v>0</v>
      </c>
      <c r="Q37" s="33">
        <f>M37-O37</f>
        <v>6423183.080000001</v>
      </c>
      <c r="T37">
        <f t="shared" si="5"/>
        <v>-4750682.1400000006</v>
      </c>
      <c r="U37">
        <v>16401854.640000001</v>
      </c>
      <c r="V37">
        <v>21152536.780000001</v>
      </c>
    </row>
    <row r="38" spans="2:22" x14ac:dyDescent="0.25">
      <c r="B38" s="81" t="s">
        <v>15</v>
      </c>
      <c r="C38" s="82" t="s">
        <v>16</v>
      </c>
      <c r="D38" s="34">
        <f t="shared" si="10"/>
        <v>0</v>
      </c>
      <c r="E38" s="35">
        <f t="shared" si="11"/>
        <v>13050</v>
      </c>
      <c r="F38" s="74">
        <v>0</v>
      </c>
      <c r="G38" s="74">
        <v>0</v>
      </c>
      <c r="H38" s="49">
        <v>0</v>
      </c>
      <c r="I38" s="49">
        <v>0</v>
      </c>
      <c r="J38" s="49">
        <v>0</v>
      </c>
      <c r="K38" s="49">
        <v>0</v>
      </c>
      <c r="L38" s="47">
        <f t="shared" si="12"/>
        <v>0</v>
      </c>
      <c r="M38" s="47">
        <f t="shared" si="12"/>
        <v>13050</v>
      </c>
      <c r="N38" s="49"/>
      <c r="O38" s="50"/>
      <c r="P38" s="31">
        <f t="shared" ref="P38:Q44" si="13">L38-N38</f>
        <v>0</v>
      </c>
      <c r="Q38" s="33">
        <f t="shared" si="13"/>
        <v>13050</v>
      </c>
      <c r="T38">
        <f t="shared" si="5"/>
        <v>-13050</v>
      </c>
      <c r="U38">
        <v>0</v>
      </c>
      <c r="V38">
        <v>13050</v>
      </c>
    </row>
    <row r="39" spans="2:22" x14ac:dyDescent="0.25">
      <c r="B39" s="81" t="s">
        <v>17</v>
      </c>
      <c r="C39" s="82" t="s">
        <v>18</v>
      </c>
      <c r="D39" s="34">
        <f t="shared" si="10"/>
        <v>0</v>
      </c>
      <c r="E39" s="35">
        <f t="shared" si="11"/>
        <v>0</v>
      </c>
      <c r="F39" s="74">
        <v>0</v>
      </c>
      <c r="G39" s="74">
        <v>0</v>
      </c>
      <c r="H39" s="49">
        <v>0</v>
      </c>
      <c r="I39" s="49">
        <v>0</v>
      </c>
      <c r="J39" s="49">
        <v>0</v>
      </c>
      <c r="K39" s="49">
        <v>0</v>
      </c>
      <c r="L39" s="47">
        <f t="shared" si="12"/>
        <v>0</v>
      </c>
      <c r="M39" s="47">
        <f t="shared" si="12"/>
        <v>0</v>
      </c>
      <c r="N39" s="49"/>
      <c r="O39" s="50"/>
      <c r="P39" s="31">
        <f t="shared" si="13"/>
        <v>0</v>
      </c>
      <c r="Q39" s="33">
        <f t="shared" si="13"/>
        <v>0</v>
      </c>
      <c r="T39">
        <f t="shared" si="5"/>
        <v>0</v>
      </c>
      <c r="U39">
        <v>0</v>
      </c>
      <c r="V39">
        <v>0</v>
      </c>
    </row>
    <row r="40" spans="2:22" x14ac:dyDescent="0.25">
      <c r="B40" s="81" t="s">
        <v>21</v>
      </c>
      <c r="C40" s="82" t="s">
        <v>92</v>
      </c>
      <c r="D40" s="34">
        <f t="shared" si="10"/>
        <v>0</v>
      </c>
      <c r="E40" s="35">
        <f t="shared" si="11"/>
        <v>0</v>
      </c>
      <c r="F40" s="74">
        <v>0</v>
      </c>
      <c r="G40" s="74">
        <v>0</v>
      </c>
      <c r="H40" s="49">
        <v>0</v>
      </c>
      <c r="I40" s="49">
        <v>0</v>
      </c>
      <c r="J40" s="49">
        <v>0</v>
      </c>
      <c r="K40" s="49">
        <v>0</v>
      </c>
      <c r="L40" s="47">
        <f t="shared" si="12"/>
        <v>0</v>
      </c>
      <c r="M40" s="47">
        <f t="shared" si="12"/>
        <v>0</v>
      </c>
      <c r="N40" s="49"/>
      <c r="O40" s="50"/>
      <c r="P40" s="31">
        <f t="shared" si="13"/>
        <v>0</v>
      </c>
      <c r="Q40" s="33">
        <f t="shared" si="13"/>
        <v>0</v>
      </c>
      <c r="T40">
        <f t="shared" si="5"/>
        <v>0</v>
      </c>
      <c r="U40">
        <v>0</v>
      </c>
      <c r="V40">
        <v>0</v>
      </c>
    </row>
    <row r="41" spans="2:22" x14ac:dyDescent="0.25">
      <c r="B41" s="81" t="s">
        <v>23</v>
      </c>
      <c r="C41" s="82" t="s">
        <v>24</v>
      </c>
      <c r="D41" s="34">
        <f t="shared" si="10"/>
        <v>0</v>
      </c>
      <c r="E41" s="35">
        <f t="shared" si="11"/>
        <v>0</v>
      </c>
      <c r="F41" s="74">
        <v>0</v>
      </c>
      <c r="G41" s="74">
        <v>0</v>
      </c>
      <c r="H41" s="49">
        <v>0</v>
      </c>
      <c r="I41" s="49">
        <v>0</v>
      </c>
      <c r="J41" s="49">
        <v>0</v>
      </c>
      <c r="K41" s="49">
        <v>0</v>
      </c>
      <c r="L41" s="47">
        <f t="shared" si="12"/>
        <v>0</v>
      </c>
      <c r="M41" s="47">
        <f t="shared" si="12"/>
        <v>0</v>
      </c>
      <c r="N41" s="49"/>
      <c r="O41" s="50"/>
      <c r="P41" s="31">
        <f t="shared" si="13"/>
        <v>0</v>
      </c>
      <c r="Q41" s="33">
        <f t="shared" si="13"/>
        <v>0</v>
      </c>
      <c r="T41">
        <f t="shared" si="5"/>
        <v>0</v>
      </c>
      <c r="U41">
        <v>0</v>
      </c>
      <c r="V41">
        <v>0</v>
      </c>
    </row>
    <row r="42" spans="2:22" x14ac:dyDescent="0.25">
      <c r="B42" s="83" t="s">
        <v>25</v>
      </c>
      <c r="C42" s="82" t="s">
        <v>114</v>
      </c>
      <c r="D42" s="34">
        <f t="shared" si="10"/>
        <v>0</v>
      </c>
      <c r="E42" s="35">
        <f t="shared" si="11"/>
        <v>0</v>
      </c>
      <c r="F42" s="74">
        <v>0</v>
      </c>
      <c r="G42" s="74">
        <v>0</v>
      </c>
      <c r="H42" s="49">
        <v>0</v>
      </c>
      <c r="I42" s="49">
        <v>0</v>
      </c>
      <c r="J42" s="49">
        <v>0</v>
      </c>
      <c r="K42" s="49">
        <v>0</v>
      </c>
      <c r="L42" s="47">
        <f t="shared" si="12"/>
        <v>0</v>
      </c>
      <c r="M42" s="47">
        <f t="shared" si="12"/>
        <v>0</v>
      </c>
      <c r="N42" s="49"/>
      <c r="O42" s="50"/>
      <c r="P42" s="31">
        <f t="shared" si="13"/>
        <v>0</v>
      </c>
      <c r="Q42" s="33">
        <f t="shared" si="13"/>
        <v>0</v>
      </c>
      <c r="T42">
        <f t="shared" si="5"/>
        <v>0</v>
      </c>
      <c r="U42">
        <v>0</v>
      </c>
      <c r="V42">
        <v>0</v>
      </c>
    </row>
    <row r="43" spans="2:22" x14ac:dyDescent="0.25">
      <c r="B43" s="83" t="s">
        <v>30</v>
      </c>
      <c r="C43" s="82" t="s">
        <v>31</v>
      </c>
      <c r="D43" s="34">
        <f t="shared" si="10"/>
        <v>0</v>
      </c>
      <c r="E43" s="35">
        <f t="shared" si="11"/>
        <v>0</v>
      </c>
      <c r="F43" s="74">
        <v>0</v>
      </c>
      <c r="G43" s="74">
        <v>0</v>
      </c>
      <c r="H43" s="49">
        <v>0</v>
      </c>
      <c r="I43" s="49">
        <v>0</v>
      </c>
      <c r="J43" s="49">
        <v>0</v>
      </c>
      <c r="K43" s="49">
        <v>0</v>
      </c>
      <c r="L43" s="47">
        <f t="shared" si="12"/>
        <v>0</v>
      </c>
      <c r="M43" s="47">
        <f t="shared" si="12"/>
        <v>0</v>
      </c>
      <c r="N43" s="49"/>
      <c r="O43" s="50"/>
      <c r="P43" s="31">
        <f t="shared" si="13"/>
        <v>0</v>
      </c>
      <c r="Q43" s="33">
        <f t="shared" si="13"/>
        <v>0</v>
      </c>
      <c r="T43">
        <f t="shared" si="5"/>
        <v>0</v>
      </c>
      <c r="U43">
        <v>0</v>
      </c>
      <c r="V43">
        <v>0</v>
      </c>
    </row>
    <row r="44" spans="2:22" x14ac:dyDescent="0.25">
      <c r="B44" s="83" t="s">
        <v>34</v>
      </c>
      <c r="C44" s="82" t="s">
        <v>35</v>
      </c>
      <c r="D44" s="34">
        <f t="shared" si="10"/>
        <v>0</v>
      </c>
      <c r="E44" s="35">
        <f t="shared" si="11"/>
        <v>0</v>
      </c>
      <c r="F44" s="74">
        <v>0</v>
      </c>
      <c r="G44" s="74">
        <v>0</v>
      </c>
      <c r="H44" s="49">
        <v>0</v>
      </c>
      <c r="I44" s="49">
        <v>0</v>
      </c>
      <c r="J44" s="49">
        <v>0</v>
      </c>
      <c r="K44" s="49">
        <v>0</v>
      </c>
      <c r="L44" s="47">
        <f t="shared" si="12"/>
        <v>0</v>
      </c>
      <c r="M44" s="47">
        <f t="shared" si="12"/>
        <v>0</v>
      </c>
      <c r="N44" s="49"/>
      <c r="O44" s="50"/>
      <c r="P44" s="31">
        <f t="shared" si="13"/>
        <v>0</v>
      </c>
      <c r="Q44" s="33">
        <f t="shared" si="13"/>
        <v>0</v>
      </c>
      <c r="T44">
        <f t="shared" si="5"/>
        <v>0</v>
      </c>
      <c r="U44">
        <v>0</v>
      </c>
      <c r="V44">
        <v>0</v>
      </c>
    </row>
    <row r="45" spans="2:22" x14ac:dyDescent="0.25">
      <c r="B45" s="87"/>
      <c r="C45" s="95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/>
      <c r="P45" s="42"/>
      <c r="Q45" s="43"/>
      <c r="T45">
        <f t="shared" si="5"/>
        <v>0</v>
      </c>
    </row>
    <row r="46" spans="2:22" x14ac:dyDescent="0.25">
      <c r="B46" s="85"/>
      <c r="C46" s="96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8"/>
      <c r="P46" s="29"/>
      <c r="Q46" s="46"/>
      <c r="T46">
        <f t="shared" si="5"/>
        <v>0</v>
      </c>
    </row>
    <row r="47" spans="2:22" x14ac:dyDescent="0.25">
      <c r="B47" s="93" t="s">
        <v>40</v>
      </c>
      <c r="C47" s="94" t="s">
        <v>41</v>
      </c>
      <c r="D47" s="57">
        <f>SUM(D48:D53)</f>
        <v>0</v>
      </c>
      <c r="E47" s="57">
        <f t="shared" ref="E47:Q47" si="14">SUM(E48:E53)</f>
        <v>0</v>
      </c>
      <c r="F47" s="57">
        <f t="shared" si="14"/>
        <v>0</v>
      </c>
      <c r="G47" s="57">
        <f t="shared" si="14"/>
        <v>0</v>
      </c>
      <c r="H47" s="57">
        <f t="shared" si="14"/>
        <v>0</v>
      </c>
      <c r="I47" s="57">
        <f t="shared" si="14"/>
        <v>0</v>
      </c>
      <c r="J47" s="57">
        <f t="shared" si="14"/>
        <v>0</v>
      </c>
      <c r="K47" s="57">
        <f t="shared" si="14"/>
        <v>0</v>
      </c>
      <c r="L47" s="57">
        <f t="shared" si="14"/>
        <v>0</v>
      </c>
      <c r="M47" s="57">
        <f t="shared" si="14"/>
        <v>0</v>
      </c>
      <c r="N47" s="57">
        <f t="shared" si="14"/>
        <v>0</v>
      </c>
      <c r="O47" s="58">
        <f t="shared" si="14"/>
        <v>0</v>
      </c>
      <c r="P47" s="31">
        <f t="shared" si="14"/>
        <v>0</v>
      </c>
      <c r="Q47" s="33">
        <f t="shared" si="14"/>
        <v>0</v>
      </c>
      <c r="T47">
        <f t="shared" si="5"/>
        <v>0</v>
      </c>
    </row>
    <row r="48" spans="2:22" x14ac:dyDescent="0.25">
      <c r="B48" s="81" t="s">
        <v>42</v>
      </c>
      <c r="C48" s="82" t="s">
        <v>43</v>
      </c>
      <c r="D48" s="34">
        <f t="shared" ref="D48:D53" si="15">ABS(IF(T48&lt;=0,0,T48))</f>
        <v>0</v>
      </c>
      <c r="E48" s="35">
        <f t="shared" ref="E48:E53" si="16">ABS(IF(T48&gt;=0,0,T48))</f>
        <v>0</v>
      </c>
      <c r="F48" s="74">
        <v>0</v>
      </c>
      <c r="G48" s="74">
        <v>0</v>
      </c>
      <c r="H48" s="49">
        <v>0</v>
      </c>
      <c r="I48" s="49">
        <v>0</v>
      </c>
      <c r="J48" s="49">
        <v>0</v>
      </c>
      <c r="K48" s="49">
        <v>0</v>
      </c>
      <c r="L48" s="47">
        <f t="shared" ref="L48:M53" si="17">D48+F48+H48+J48</f>
        <v>0</v>
      </c>
      <c r="M48" s="47">
        <f t="shared" si="17"/>
        <v>0</v>
      </c>
      <c r="N48" s="49"/>
      <c r="O48" s="50"/>
      <c r="P48" s="31">
        <f t="shared" ref="P48:Q53" si="18">L48-N48</f>
        <v>0</v>
      </c>
      <c r="Q48" s="33">
        <f t="shared" si="18"/>
        <v>0</v>
      </c>
      <c r="T48">
        <f t="shared" si="5"/>
        <v>0</v>
      </c>
      <c r="U48">
        <v>0</v>
      </c>
      <c r="V48">
        <v>0</v>
      </c>
    </row>
    <row r="49" spans="2:22" x14ac:dyDescent="0.25">
      <c r="B49" s="81" t="s">
        <v>46</v>
      </c>
      <c r="C49" s="82" t="s">
        <v>47</v>
      </c>
      <c r="D49" s="34">
        <f t="shared" si="15"/>
        <v>0</v>
      </c>
      <c r="E49" s="35">
        <f t="shared" si="16"/>
        <v>0</v>
      </c>
      <c r="F49" s="74">
        <v>0</v>
      </c>
      <c r="G49" s="74">
        <v>0</v>
      </c>
      <c r="H49" s="49">
        <v>0</v>
      </c>
      <c r="I49" s="49">
        <v>0</v>
      </c>
      <c r="J49" s="49">
        <v>0</v>
      </c>
      <c r="K49" s="49">
        <v>0</v>
      </c>
      <c r="L49" s="47">
        <f t="shared" si="17"/>
        <v>0</v>
      </c>
      <c r="M49" s="47">
        <f t="shared" si="17"/>
        <v>0</v>
      </c>
      <c r="N49" s="49"/>
      <c r="O49" s="50"/>
      <c r="P49" s="31">
        <f t="shared" si="18"/>
        <v>0</v>
      </c>
      <c r="Q49" s="33">
        <f t="shared" si="18"/>
        <v>0</v>
      </c>
      <c r="T49">
        <f t="shared" si="5"/>
        <v>0</v>
      </c>
      <c r="U49">
        <v>0</v>
      </c>
      <c r="V49">
        <v>0</v>
      </c>
    </row>
    <row r="50" spans="2:22" x14ac:dyDescent="0.25">
      <c r="B50" s="81" t="s">
        <v>50</v>
      </c>
      <c r="C50" s="82" t="s">
        <v>51</v>
      </c>
      <c r="D50" s="34">
        <f t="shared" si="15"/>
        <v>0</v>
      </c>
      <c r="E50" s="35">
        <f t="shared" si="16"/>
        <v>0</v>
      </c>
      <c r="F50" s="74">
        <v>0</v>
      </c>
      <c r="G50" s="74">
        <v>0</v>
      </c>
      <c r="H50" s="49">
        <v>0</v>
      </c>
      <c r="I50" s="49">
        <v>0</v>
      </c>
      <c r="J50" s="49">
        <v>0</v>
      </c>
      <c r="K50" s="49">
        <v>0</v>
      </c>
      <c r="L50" s="47">
        <f t="shared" si="17"/>
        <v>0</v>
      </c>
      <c r="M50" s="47">
        <f t="shared" si="17"/>
        <v>0</v>
      </c>
      <c r="N50" s="49"/>
      <c r="O50" s="50"/>
      <c r="P50" s="31">
        <f t="shared" si="18"/>
        <v>0</v>
      </c>
      <c r="Q50" s="33">
        <f t="shared" si="18"/>
        <v>0</v>
      </c>
      <c r="T50">
        <f t="shared" si="5"/>
        <v>0</v>
      </c>
      <c r="U50">
        <v>0</v>
      </c>
      <c r="V50">
        <v>0</v>
      </c>
    </row>
    <row r="51" spans="2:22" x14ac:dyDescent="0.25">
      <c r="B51" s="81" t="s">
        <v>52</v>
      </c>
      <c r="C51" s="82" t="s">
        <v>53</v>
      </c>
      <c r="D51" s="34">
        <f t="shared" si="15"/>
        <v>0</v>
      </c>
      <c r="E51" s="35">
        <f t="shared" si="16"/>
        <v>0</v>
      </c>
      <c r="F51" s="74">
        <v>0</v>
      </c>
      <c r="G51" s="74">
        <v>0</v>
      </c>
      <c r="H51" s="49">
        <v>0</v>
      </c>
      <c r="I51" s="49">
        <v>0</v>
      </c>
      <c r="J51" s="49">
        <v>0</v>
      </c>
      <c r="K51" s="49">
        <v>0</v>
      </c>
      <c r="L51" s="47">
        <f t="shared" si="17"/>
        <v>0</v>
      </c>
      <c r="M51" s="47">
        <f t="shared" si="17"/>
        <v>0</v>
      </c>
      <c r="N51" s="49"/>
      <c r="O51" s="50"/>
      <c r="P51" s="31">
        <f t="shared" si="18"/>
        <v>0</v>
      </c>
      <c r="Q51" s="33">
        <f t="shared" si="18"/>
        <v>0</v>
      </c>
      <c r="T51">
        <f t="shared" si="5"/>
        <v>0</v>
      </c>
      <c r="U51">
        <v>0</v>
      </c>
      <c r="V51">
        <v>0</v>
      </c>
    </row>
    <row r="52" spans="2:22" x14ac:dyDescent="0.25">
      <c r="B52" s="81" t="s">
        <v>55</v>
      </c>
      <c r="C52" s="82" t="s">
        <v>93</v>
      </c>
      <c r="D52" s="34">
        <f t="shared" si="15"/>
        <v>0</v>
      </c>
      <c r="E52" s="35">
        <f t="shared" si="16"/>
        <v>0</v>
      </c>
      <c r="F52" s="74">
        <v>0</v>
      </c>
      <c r="G52" s="74">
        <v>0</v>
      </c>
      <c r="H52" s="49">
        <v>0</v>
      </c>
      <c r="I52" s="49">
        <v>0</v>
      </c>
      <c r="J52" s="49">
        <v>0</v>
      </c>
      <c r="K52" s="49">
        <v>0</v>
      </c>
      <c r="L52" s="47">
        <f t="shared" si="17"/>
        <v>0</v>
      </c>
      <c r="M52" s="47">
        <f t="shared" si="17"/>
        <v>0</v>
      </c>
      <c r="N52" s="49"/>
      <c r="O52" s="50"/>
      <c r="P52" s="31">
        <f t="shared" si="18"/>
        <v>0</v>
      </c>
      <c r="Q52" s="33">
        <f t="shared" si="18"/>
        <v>0</v>
      </c>
      <c r="T52">
        <f t="shared" si="5"/>
        <v>0</v>
      </c>
      <c r="U52">
        <v>0</v>
      </c>
      <c r="V52">
        <v>0</v>
      </c>
    </row>
    <row r="53" spans="2:22" x14ac:dyDescent="0.25">
      <c r="B53" s="81" t="s">
        <v>58</v>
      </c>
      <c r="C53" s="82" t="s">
        <v>59</v>
      </c>
      <c r="D53" s="34">
        <f t="shared" si="15"/>
        <v>0</v>
      </c>
      <c r="E53" s="35">
        <f t="shared" si="16"/>
        <v>0</v>
      </c>
      <c r="F53" s="74">
        <v>0</v>
      </c>
      <c r="G53" s="74">
        <v>0</v>
      </c>
      <c r="H53" s="49">
        <v>0</v>
      </c>
      <c r="I53" s="49">
        <v>0</v>
      </c>
      <c r="J53" s="49">
        <v>0</v>
      </c>
      <c r="K53" s="49">
        <v>0</v>
      </c>
      <c r="L53" s="47">
        <f t="shared" si="17"/>
        <v>0</v>
      </c>
      <c r="M53" s="47">
        <f t="shared" si="17"/>
        <v>0</v>
      </c>
      <c r="N53" s="49"/>
      <c r="O53" s="50"/>
      <c r="P53" s="31">
        <f t="shared" si="18"/>
        <v>0</v>
      </c>
      <c r="Q53" s="33">
        <f t="shared" si="18"/>
        <v>0</v>
      </c>
      <c r="T53">
        <f t="shared" si="5"/>
        <v>0</v>
      </c>
      <c r="U53">
        <v>0</v>
      </c>
      <c r="V53">
        <v>0</v>
      </c>
    </row>
    <row r="54" spans="2:22" x14ac:dyDescent="0.25">
      <c r="B54" s="97"/>
      <c r="C54" s="91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  <c r="P54" s="61"/>
      <c r="Q54" s="43"/>
      <c r="T54">
        <f t="shared" si="5"/>
        <v>0</v>
      </c>
    </row>
    <row r="55" spans="2:22" x14ac:dyDescent="0.25">
      <c r="B55" s="98"/>
      <c r="C55" s="99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  <c r="P55" s="55"/>
      <c r="Q55" s="56"/>
      <c r="T55">
        <f t="shared" si="5"/>
        <v>0</v>
      </c>
    </row>
    <row r="56" spans="2:22" x14ac:dyDescent="0.25">
      <c r="B56" s="75" t="s">
        <v>62</v>
      </c>
      <c r="C56" s="76" t="s">
        <v>94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9"/>
      <c r="Q56" s="46"/>
      <c r="T56">
        <f t="shared" si="5"/>
        <v>0</v>
      </c>
    </row>
    <row r="57" spans="2:22" x14ac:dyDescent="0.25">
      <c r="B57" s="93" t="s">
        <v>63</v>
      </c>
      <c r="C57" s="94" t="s">
        <v>95</v>
      </c>
      <c r="D57" s="57">
        <f>SUM(D58:D60)</f>
        <v>0</v>
      </c>
      <c r="E57" s="57">
        <f t="shared" ref="E57:Q57" si="19">SUM(E58:E60)</f>
        <v>0</v>
      </c>
      <c r="F57" s="57">
        <f t="shared" si="19"/>
        <v>0</v>
      </c>
      <c r="G57" s="57">
        <f t="shared" si="19"/>
        <v>0</v>
      </c>
      <c r="H57" s="57">
        <f t="shared" si="19"/>
        <v>2350325.33</v>
      </c>
      <c r="I57" s="57">
        <f t="shared" si="19"/>
        <v>0</v>
      </c>
      <c r="J57" s="57">
        <f t="shared" si="19"/>
        <v>0</v>
      </c>
      <c r="K57" s="57">
        <f t="shared" si="19"/>
        <v>0</v>
      </c>
      <c r="L57" s="57">
        <f t="shared" si="19"/>
        <v>2350325.33</v>
      </c>
      <c r="M57" s="57">
        <f t="shared" si="19"/>
        <v>0</v>
      </c>
      <c r="N57" s="57">
        <f t="shared" si="19"/>
        <v>0</v>
      </c>
      <c r="O57" s="58">
        <f t="shared" si="19"/>
        <v>0</v>
      </c>
      <c r="P57" s="31">
        <f t="shared" si="19"/>
        <v>2350325.33</v>
      </c>
      <c r="Q57" s="33">
        <f t="shared" si="19"/>
        <v>0</v>
      </c>
      <c r="T57">
        <f t="shared" si="5"/>
        <v>0</v>
      </c>
    </row>
    <row r="58" spans="2:22" x14ac:dyDescent="0.25">
      <c r="B58" s="100" t="s">
        <v>64</v>
      </c>
      <c r="C58" s="82" t="s">
        <v>65</v>
      </c>
      <c r="D58" s="34">
        <f>ABS(IF(T58&lt;=0,0,T58))</f>
        <v>0</v>
      </c>
      <c r="E58" s="35">
        <f>ABS(IF(T58&gt;=0,0,T58))</f>
        <v>0</v>
      </c>
      <c r="F58" s="74">
        <v>0</v>
      </c>
      <c r="G58" s="74">
        <v>0</v>
      </c>
      <c r="H58" s="74">
        <v>2350325.33</v>
      </c>
      <c r="I58" s="74">
        <v>0</v>
      </c>
      <c r="J58" s="49">
        <v>0</v>
      </c>
      <c r="K58" s="49">
        <v>0</v>
      </c>
      <c r="L58" s="47">
        <f t="shared" ref="L58:M60" si="20">D58+F58+H58+J58</f>
        <v>2350325.33</v>
      </c>
      <c r="M58" s="47">
        <f t="shared" si="20"/>
        <v>0</v>
      </c>
      <c r="N58" s="49"/>
      <c r="O58" s="50"/>
      <c r="P58" s="31">
        <f t="shared" ref="P58:Q60" si="21">L58-N58</f>
        <v>2350325.33</v>
      </c>
      <c r="Q58" s="33">
        <f t="shared" si="21"/>
        <v>0</v>
      </c>
      <c r="T58">
        <f t="shared" si="5"/>
        <v>0</v>
      </c>
      <c r="U58">
        <v>16351246</v>
      </c>
      <c r="V58">
        <v>16351246</v>
      </c>
    </row>
    <row r="59" spans="2:22" x14ac:dyDescent="0.25">
      <c r="B59" s="100" t="s">
        <v>68</v>
      </c>
      <c r="C59" s="82" t="s">
        <v>69</v>
      </c>
      <c r="D59" s="34">
        <f>ABS(IF(T59&lt;=0,0,T59))</f>
        <v>0</v>
      </c>
      <c r="E59" s="35">
        <f>ABS(IF(T59&gt;=0,0,T59))</f>
        <v>0</v>
      </c>
      <c r="F59" s="74">
        <v>0</v>
      </c>
      <c r="G59" s="74">
        <v>0</v>
      </c>
      <c r="H59" s="74">
        <v>0</v>
      </c>
      <c r="I59" s="74">
        <v>0</v>
      </c>
      <c r="J59" s="49">
        <v>0</v>
      </c>
      <c r="K59" s="49">
        <v>0</v>
      </c>
      <c r="L59" s="47">
        <f t="shared" si="20"/>
        <v>0</v>
      </c>
      <c r="M59" s="47">
        <f t="shared" si="20"/>
        <v>0</v>
      </c>
      <c r="N59" s="49"/>
      <c r="O59" s="50"/>
      <c r="P59" s="31">
        <f t="shared" si="21"/>
        <v>0</v>
      </c>
      <c r="Q59" s="33">
        <f t="shared" si="21"/>
        <v>0</v>
      </c>
      <c r="T59">
        <f t="shared" si="5"/>
        <v>0</v>
      </c>
      <c r="U59">
        <v>0</v>
      </c>
      <c r="V59">
        <v>0</v>
      </c>
    </row>
    <row r="60" spans="2:22" x14ac:dyDescent="0.25">
      <c r="B60" s="100" t="s">
        <v>70</v>
      </c>
      <c r="C60" s="82" t="s">
        <v>96</v>
      </c>
      <c r="D60" s="34">
        <f>ABS(IF(T60&lt;=0,0,T60))</f>
        <v>0</v>
      </c>
      <c r="E60" s="35">
        <f>ABS(IF(T60&gt;=0,0,T60))</f>
        <v>0</v>
      </c>
      <c r="F60" s="74">
        <v>0</v>
      </c>
      <c r="G60" s="74">
        <v>0</v>
      </c>
      <c r="H60" s="74">
        <v>0</v>
      </c>
      <c r="I60" s="74">
        <v>0</v>
      </c>
      <c r="J60" s="49">
        <v>0</v>
      </c>
      <c r="K60" s="49">
        <v>0</v>
      </c>
      <c r="L60" s="47">
        <f t="shared" si="20"/>
        <v>0</v>
      </c>
      <c r="M60" s="47">
        <f t="shared" si="20"/>
        <v>0</v>
      </c>
      <c r="N60" s="49"/>
      <c r="O60" s="50"/>
      <c r="P60" s="31">
        <f t="shared" si="21"/>
        <v>0</v>
      </c>
      <c r="Q60" s="33">
        <f t="shared" si="21"/>
        <v>0</v>
      </c>
      <c r="T60">
        <f t="shared" si="5"/>
        <v>0</v>
      </c>
      <c r="U60">
        <v>0</v>
      </c>
      <c r="V60">
        <v>0</v>
      </c>
    </row>
    <row r="61" spans="2:22" x14ac:dyDescent="0.25">
      <c r="B61" s="101" t="s">
        <v>71</v>
      </c>
      <c r="C61" s="102" t="s">
        <v>97</v>
      </c>
      <c r="D61" s="47">
        <f>SUM(D62:D66)</f>
        <v>52587934.870000005</v>
      </c>
      <c r="E61" s="47">
        <f t="shared" ref="E61:Q61" si="22">SUM(E62:E66)</f>
        <v>59955088.679999992</v>
      </c>
      <c r="F61" s="47">
        <f t="shared" si="22"/>
        <v>2325447.71</v>
      </c>
      <c r="G61" s="47">
        <f t="shared" si="22"/>
        <v>1543278.93</v>
      </c>
      <c r="H61" s="47">
        <f t="shared" si="22"/>
        <v>0</v>
      </c>
      <c r="I61" s="47">
        <f t="shared" si="22"/>
        <v>987957.45</v>
      </c>
      <c r="J61" s="47">
        <f t="shared" si="22"/>
        <v>117447.48</v>
      </c>
      <c r="K61" s="47">
        <f t="shared" si="22"/>
        <v>48813.860000000102</v>
      </c>
      <c r="L61" s="47">
        <f t="shared" si="22"/>
        <v>55030830.060000002</v>
      </c>
      <c r="M61" s="47">
        <f t="shared" si="22"/>
        <v>62535138.919999994</v>
      </c>
      <c r="N61" s="47">
        <f t="shared" si="22"/>
        <v>0</v>
      </c>
      <c r="O61" s="48">
        <f t="shared" si="22"/>
        <v>0</v>
      </c>
      <c r="P61" s="31">
        <f t="shared" si="22"/>
        <v>55030830.060000002</v>
      </c>
      <c r="Q61" s="33">
        <f t="shared" si="22"/>
        <v>62535138.919999994</v>
      </c>
      <c r="T61">
        <f t="shared" si="5"/>
        <v>0</v>
      </c>
    </row>
    <row r="62" spans="2:22" x14ac:dyDescent="0.25">
      <c r="B62" s="100" t="s">
        <v>72</v>
      </c>
      <c r="C62" s="82" t="s">
        <v>73</v>
      </c>
      <c r="D62" s="34">
        <f>ABS(IF(T62&lt;=0,0,T62))</f>
        <v>0</v>
      </c>
      <c r="E62" s="35">
        <f>ABS(IF(T62&gt;=0,0,T62))</f>
        <v>59955088.679999992</v>
      </c>
      <c r="F62" s="74">
        <v>2325447.71</v>
      </c>
      <c r="G62" s="74">
        <v>0</v>
      </c>
      <c r="H62" s="49">
        <v>0</v>
      </c>
      <c r="I62" s="49">
        <v>0</v>
      </c>
      <c r="J62" s="49">
        <v>117447.48</v>
      </c>
      <c r="K62" s="49">
        <v>0</v>
      </c>
      <c r="L62" s="47">
        <f t="shared" ref="L62:M66" si="23">D62+F62+H62+J62</f>
        <v>2442895.19</v>
      </c>
      <c r="M62" s="47">
        <f t="shared" si="23"/>
        <v>59955088.679999992</v>
      </c>
      <c r="N62" s="49"/>
      <c r="O62" s="50"/>
      <c r="P62" s="31">
        <f t="shared" ref="P62:Q66" si="24">L62-N62</f>
        <v>2442895.19</v>
      </c>
      <c r="Q62" s="33">
        <f t="shared" si="24"/>
        <v>59955088.679999992</v>
      </c>
      <c r="T62">
        <f t="shared" si="5"/>
        <v>-59955088.679999992</v>
      </c>
      <c r="U62">
        <v>22448015.949999999</v>
      </c>
      <c r="V62">
        <v>82403104.629999995</v>
      </c>
    </row>
    <row r="63" spans="2:22" x14ac:dyDescent="0.25">
      <c r="B63" s="100" t="s">
        <v>76</v>
      </c>
      <c r="C63" s="82" t="s">
        <v>77</v>
      </c>
      <c r="D63" s="34">
        <f>ABS(IF(T63&lt;=0,0,T63))</f>
        <v>52587934.870000005</v>
      </c>
      <c r="E63" s="35">
        <f>ABS(IF(T63&gt;=0,0,T63))</f>
        <v>0</v>
      </c>
      <c r="F63" s="74">
        <v>0</v>
      </c>
      <c r="G63" s="74">
        <v>1543278.93</v>
      </c>
      <c r="H63" s="49">
        <v>0</v>
      </c>
      <c r="I63" s="49">
        <v>987957.45</v>
      </c>
      <c r="J63" s="49">
        <v>0</v>
      </c>
      <c r="K63" s="49">
        <v>48813.860000000102</v>
      </c>
      <c r="L63" s="47">
        <f t="shared" si="23"/>
        <v>52587934.870000005</v>
      </c>
      <c r="M63" s="47">
        <f t="shared" si="23"/>
        <v>2580050.2400000002</v>
      </c>
      <c r="N63" s="49"/>
      <c r="O63" s="50"/>
      <c r="P63" s="31">
        <f t="shared" si="24"/>
        <v>52587934.870000005</v>
      </c>
      <c r="Q63" s="33">
        <f t="shared" si="24"/>
        <v>2580050.2400000002</v>
      </c>
      <c r="T63">
        <f t="shared" si="5"/>
        <v>52587934.870000005</v>
      </c>
      <c r="U63">
        <v>66830886.740000002</v>
      </c>
      <c r="V63">
        <v>14242951.869999999</v>
      </c>
    </row>
    <row r="64" spans="2:22" x14ac:dyDescent="0.25">
      <c r="B64" s="100" t="s">
        <v>78</v>
      </c>
      <c r="C64" s="82" t="s">
        <v>98</v>
      </c>
      <c r="D64" s="34">
        <f>ABS(IF(T64&lt;=0,0,T64))</f>
        <v>0</v>
      </c>
      <c r="E64" s="35">
        <f>ABS(IF(T64&gt;=0,0,T64))</f>
        <v>0</v>
      </c>
      <c r="F64" s="74">
        <v>0</v>
      </c>
      <c r="G64" s="74">
        <v>0</v>
      </c>
      <c r="H64" s="49">
        <v>0</v>
      </c>
      <c r="I64" s="49">
        <v>0</v>
      </c>
      <c r="J64" s="49">
        <v>0</v>
      </c>
      <c r="K64" s="49">
        <v>0</v>
      </c>
      <c r="L64" s="47">
        <f t="shared" si="23"/>
        <v>0</v>
      </c>
      <c r="M64" s="47">
        <f t="shared" si="23"/>
        <v>0</v>
      </c>
      <c r="N64" s="49"/>
      <c r="O64" s="50"/>
      <c r="P64" s="31">
        <f t="shared" si="24"/>
        <v>0</v>
      </c>
      <c r="Q64" s="33">
        <f t="shared" si="24"/>
        <v>0</v>
      </c>
      <c r="T64">
        <f t="shared" si="5"/>
        <v>0</v>
      </c>
      <c r="U64">
        <v>0</v>
      </c>
      <c r="V64">
        <v>0</v>
      </c>
    </row>
    <row r="65" spans="2:22" x14ac:dyDescent="0.25">
      <c r="B65" s="100" t="s">
        <v>81</v>
      </c>
      <c r="C65" s="82" t="s">
        <v>99</v>
      </c>
      <c r="D65" s="34">
        <f>ABS(IF(T65&lt;=0,0,T65))</f>
        <v>0</v>
      </c>
      <c r="E65" s="35">
        <f>ABS(IF(T65&gt;=0,0,T65))</f>
        <v>0</v>
      </c>
      <c r="F65" s="74">
        <v>0</v>
      </c>
      <c r="G65" s="74">
        <v>0</v>
      </c>
      <c r="H65" s="49">
        <v>0</v>
      </c>
      <c r="I65" s="49">
        <v>0</v>
      </c>
      <c r="J65" s="49">
        <v>0</v>
      </c>
      <c r="K65" s="49">
        <v>0</v>
      </c>
      <c r="L65" s="47">
        <f t="shared" si="23"/>
        <v>0</v>
      </c>
      <c r="M65" s="47">
        <f t="shared" si="23"/>
        <v>0</v>
      </c>
      <c r="N65" s="49"/>
      <c r="O65" s="50"/>
      <c r="P65" s="31">
        <f t="shared" si="24"/>
        <v>0</v>
      </c>
      <c r="Q65" s="33">
        <f t="shared" si="24"/>
        <v>0</v>
      </c>
      <c r="T65">
        <f t="shared" si="5"/>
        <v>0</v>
      </c>
      <c r="U65">
        <v>0</v>
      </c>
      <c r="V65">
        <v>0</v>
      </c>
    </row>
    <row r="66" spans="2:22" x14ac:dyDescent="0.25">
      <c r="B66" s="100" t="s">
        <v>82</v>
      </c>
      <c r="C66" s="82" t="s">
        <v>83</v>
      </c>
      <c r="D66" s="34">
        <f>ABS(IF(T66&lt;=0,0,T66))</f>
        <v>0</v>
      </c>
      <c r="E66" s="35">
        <f>ABS(IF(T66&gt;=0,0,T66))</f>
        <v>0</v>
      </c>
      <c r="F66" s="74">
        <v>0</v>
      </c>
      <c r="G66" s="74">
        <v>0</v>
      </c>
      <c r="H66" s="49">
        <v>0</v>
      </c>
      <c r="I66" s="49">
        <v>0</v>
      </c>
      <c r="J66" s="49">
        <v>0</v>
      </c>
      <c r="K66" s="49">
        <v>0</v>
      </c>
      <c r="L66" s="47">
        <f t="shared" si="23"/>
        <v>0</v>
      </c>
      <c r="M66" s="47">
        <f t="shared" si="23"/>
        <v>0</v>
      </c>
      <c r="N66" s="49"/>
      <c r="O66" s="50"/>
      <c r="P66" s="31">
        <f t="shared" si="24"/>
        <v>0</v>
      </c>
      <c r="Q66" s="33">
        <f t="shared" si="24"/>
        <v>0</v>
      </c>
      <c r="T66">
        <f t="shared" si="5"/>
        <v>0</v>
      </c>
      <c r="U66">
        <v>0</v>
      </c>
      <c r="V66">
        <v>0</v>
      </c>
    </row>
    <row r="67" spans="2:22" x14ac:dyDescent="0.25">
      <c r="B67" s="101" t="s">
        <v>84</v>
      </c>
      <c r="C67" s="102" t="s">
        <v>100</v>
      </c>
      <c r="D67" s="47">
        <f>SUM(D68:D69)</f>
        <v>0</v>
      </c>
      <c r="E67" s="47">
        <f t="shared" ref="E67:Q67" si="25">SUM(E68:E69)</f>
        <v>0</v>
      </c>
      <c r="F67" s="47">
        <f t="shared" si="25"/>
        <v>0</v>
      </c>
      <c r="G67" s="47">
        <f t="shared" si="25"/>
        <v>0</v>
      </c>
      <c r="H67" s="47">
        <f t="shared" si="25"/>
        <v>0</v>
      </c>
      <c r="I67" s="47">
        <f t="shared" si="25"/>
        <v>0</v>
      </c>
      <c r="J67" s="47">
        <f t="shared" si="25"/>
        <v>0</v>
      </c>
      <c r="K67" s="47">
        <f t="shared" si="25"/>
        <v>0</v>
      </c>
      <c r="L67" s="47">
        <f t="shared" si="25"/>
        <v>0</v>
      </c>
      <c r="M67" s="47">
        <f t="shared" si="25"/>
        <v>0</v>
      </c>
      <c r="N67" s="47">
        <f t="shared" si="25"/>
        <v>0</v>
      </c>
      <c r="O67" s="48">
        <f t="shared" si="25"/>
        <v>0</v>
      </c>
      <c r="P67" s="31">
        <f t="shared" si="25"/>
        <v>0</v>
      </c>
      <c r="Q67" s="33">
        <f t="shared" si="25"/>
        <v>0</v>
      </c>
      <c r="T67">
        <f t="shared" si="5"/>
        <v>0</v>
      </c>
    </row>
    <row r="68" spans="2:22" x14ac:dyDescent="0.25">
      <c r="B68" s="100" t="s">
        <v>85</v>
      </c>
      <c r="C68" s="82" t="s">
        <v>86</v>
      </c>
      <c r="D68" s="34">
        <f>ABS(IF(T68&lt;=0,0,T68))</f>
        <v>0</v>
      </c>
      <c r="E68" s="35">
        <f>ABS(IF(T68&gt;=0,0,T68))</f>
        <v>0</v>
      </c>
      <c r="F68" s="74">
        <v>0</v>
      </c>
      <c r="G68" s="74">
        <v>0</v>
      </c>
      <c r="H68" s="74">
        <v>0</v>
      </c>
      <c r="I68" s="74">
        <v>0</v>
      </c>
      <c r="J68" s="49">
        <v>0</v>
      </c>
      <c r="K68" s="49">
        <v>0</v>
      </c>
      <c r="L68" s="47">
        <f>D68+F68+H68+J68</f>
        <v>0</v>
      </c>
      <c r="M68" s="47">
        <f>E68+G68+I68+K68</f>
        <v>0</v>
      </c>
      <c r="N68" s="49"/>
      <c r="O68" s="50"/>
      <c r="P68" s="31">
        <f>L68-N68</f>
        <v>0</v>
      </c>
      <c r="Q68" s="33">
        <f>M68-O68</f>
        <v>0</v>
      </c>
      <c r="T68">
        <f t="shared" si="5"/>
        <v>0</v>
      </c>
      <c r="U68">
        <v>0</v>
      </c>
      <c r="V68">
        <v>0</v>
      </c>
    </row>
    <row r="69" spans="2:22" x14ac:dyDescent="0.25">
      <c r="B69" s="100" t="s">
        <v>87</v>
      </c>
      <c r="C69" s="82" t="s">
        <v>88</v>
      </c>
      <c r="D69" s="34">
        <f>ABS(IF(T69&lt;=0,0,T69))</f>
        <v>0</v>
      </c>
      <c r="E69" s="35">
        <f>ABS(IF(T69&gt;=0,0,T69))</f>
        <v>0</v>
      </c>
      <c r="F69" s="74">
        <v>0</v>
      </c>
      <c r="G69" s="74">
        <v>0</v>
      </c>
      <c r="H69" s="74">
        <v>0</v>
      </c>
      <c r="I69" s="74">
        <v>0</v>
      </c>
      <c r="J69" s="49">
        <v>0</v>
      </c>
      <c r="K69" s="49">
        <v>0</v>
      </c>
      <c r="L69" s="47">
        <f>D69+F69+H69+J69</f>
        <v>0</v>
      </c>
      <c r="M69" s="47">
        <f>E69+G69+I69+K69</f>
        <v>0</v>
      </c>
      <c r="N69" s="49"/>
      <c r="O69" s="50"/>
      <c r="P69" s="31">
        <f>L69-N69</f>
        <v>0</v>
      </c>
      <c r="Q69" s="33">
        <f>M69-O69</f>
        <v>0</v>
      </c>
      <c r="T69">
        <f t="shared" si="5"/>
        <v>0</v>
      </c>
      <c r="U69">
        <v>0</v>
      </c>
      <c r="V69">
        <v>0</v>
      </c>
    </row>
    <row r="70" spans="2:22" x14ac:dyDescent="0.25">
      <c r="B70" s="4"/>
      <c r="C70" s="62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  <c r="P70" s="42"/>
      <c r="Q70" s="63"/>
      <c r="T70">
        <f t="shared" si="5"/>
        <v>0</v>
      </c>
    </row>
    <row r="71" spans="2:22" ht="15.75" thickBot="1" x14ac:dyDescent="0.3">
      <c r="B71" s="5"/>
      <c r="C71" s="64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55"/>
      <c r="Q71" s="67"/>
      <c r="T71">
        <f t="shared" si="5"/>
        <v>0</v>
      </c>
    </row>
    <row r="72" spans="2:22" ht="16.5" thickTop="1" thickBot="1" x14ac:dyDescent="0.3">
      <c r="B72" s="68"/>
      <c r="C72" s="69" t="s">
        <v>115</v>
      </c>
      <c r="D72" s="70">
        <f t="shared" ref="D72:Q72" si="26">D13+D23+D36+D47+D57+D61+D67</f>
        <v>79847922.550000012</v>
      </c>
      <c r="E72" s="70">
        <f t="shared" si="26"/>
        <v>79847922.549999997</v>
      </c>
      <c r="F72" s="70">
        <f t="shared" si="26"/>
        <v>2493860.34</v>
      </c>
      <c r="G72" s="70">
        <f t="shared" si="26"/>
        <v>2493860.34</v>
      </c>
      <c r="H72" s="70">
        <f t="shared" si="26"/>
        <v>2502217.21</v>
      </c>
      <c r="I72" s="70">
        <f t="shared" si="26"/>
        <v>2502217.21</v>
      </c>
      <c r="J72" s="70">
        <f t="shared" si="26"/>
        <v>165727.31999999995</v>
      </c>
      <c r="K72" s="70">
        <f t="shared" si="26"/>
        <v>165727.32000000012</v>
      </c>
      <c r="L72" s="70">
        <f t="shared" si="26"/>
        <v>85009727.420000002</v>
      </c>
      <c r="M72" s="70">
        <f t="shared" si="26"/>
        <v>85009727.420000002</v>
      </c>
      <c r="N72" s="70">
        <f t="shared" si="26"/>
        <v>0</v>
      </c>
      <c r="O72" s="70">
        <f t="shared" si="26"/>
        <v>0</v>
      </c>
      <c r="P72" s="70">
        <f t="shared" si="26"/>
        <v>85009727.420000002</v>
      </c>
      <c r="Q72" s="71">
        <f t="shared" si="26"/>
        <v>85009727.420000002</v>
      </c>
      <c r="T72">
        <f t="shared" si="5"/>
        <v>0</v>
      </c>
    </row>
    <row r="73" spans="2:22" ht="15.75" thickTop="1" x14ac:dyDescent="0.25"/>
    <row r="74" spans="2:22" x14ac:dyDescent="0.25">
      <c r="B74" s="106" t="s">
        <v>1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</row>
  </sheetData>
  <mergeCells count="14">
    <mergeCell ref="L8:M8"/>
    <mergeCell ref="N8:O8"/>
    <mergeCell ref="P8:Q8"/>
    <mergeCell ref="B74:Q74"/>
    <mergeCell ref="B2:Q2"/>
    <mergeCell ref="B3:Q3"/>
    <mergeCell ref="B5:E5"/>
    <mergeCell ref="C7:F7"/>
    <mergeCell ref="B8:B9"/>
    <mergeCell ref="C8:C9"/>
    <mergeCell ref="D8:E8"/>
    <mergeCell ref="F8:G8"/>
    <mergeCell ref="H8:I8"/>
    <mergeCell ref="J8:K8"/>
  </mergeCells>
  <printOptions horizontalCentered="1"/>
  <pageMargins left="0.78740157480314965" right="0.11811023622047245" top="0.55118110236220474" bottom="0.55118110236220474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2020-03-11T16:15:03Z</cp:lastPrinted>
  <dcterms:created xsi:type="dcterms:W3CDTF">2018-03-07T05:27:47Z</dcterms:created>
  <dcterms:modified xsi:type="dcterms:W3CDTF">2020-03-13T19:06:01Z</dcterms:modified>
</cp:coreProperties>
</file>